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Opération" sheetId="1" r:id="rId1"/>
    <sheet name="Budget Mens N1" sheetId="2" r:id="rId2"/>
    <sheet name="Budget Ann N1à3" sheetId="3" r:id="rId3"/>
  </sheets>
  <definedNames>
    <definedName name="_xlnm._FilterDatabase" localSheetId="2" hidden="1">'Budget Ann N1à3'!$B$4:$B$21</definedName>
    <definedName name="_xlnm.Print_Area" localSheetId="2">'Budget Ann N1à3'!$A$1:$H$33</definedName>
    <definedName name="_xlnm.Print_Area" localSheetId="1">'Budget Mens N1'!$A$1:$O$33</definedName>
    <definedName name="_xlnm.Print_Area" localSheetId="0">Opération!$A$1:$K$28</definedName>
  </definedNames>
  <calcPr calcId="145621"/>
</workbook>
</file>

<file path=xl/calcChain.xml><?xml version="1.0" encoding="utf-8"?>
<calcChain xmlns="http://schemas.openxmlformats.org/spreadsheetml/2006/main">
  <c r="C26" i="1" l="1"/>
  <c r="C25" i="1"/>
  <c r="F23" i="3" l="1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4" i="3"/>
  <c r="O8" i="2"/>
  <c r="C8" i="3" s="1"/>
  <c r="E8" i="3" s="1"/>
  <c r="G8" i="3" s="1"/>
  <c r="E20" i="3"/>
  <c r="G20" i="3" s="1"/>
  <c r="H29" i="3"/>
  <c r="H28" i="3"/>
  <c r="H27" i="3"/>
  <c r="H26" i="3"/>
  <c r="H25" i="3"/>
  <c r="H24" i="3"/>
  <c r="H23" i="3"/>
  <c r="C22" i="3"/>
  <c r="E22" i="3" s="1"/>
  <c r="G22" i="3" s="1"/>
  <c r="H22" i="3" s="1"/>
  <c r="E23" i="3"/>
  <c r="G23" i="3"/>
  <c r="D22" i="2"/>
  <c r="E22" i="2"/>
  <c r="F22" i="2"/>
  <c r="G22" i="2"/>
  <c r="O22" i="2" s="1"/>
  <c r="H22" i="2"/>
  <c r="I22" i="2"/>
  <c r="J22" i="2"/>
  <c r="K22" i="2"/>
  <c r="L22" i="2"/>
  <c r="M22" i="2"/>
  <c r="N22" i="2"/>
  <c r="C22" i="2"/>
  <c r="O29" i="2"/>
  <c r="O28" i="2"/>
  <c r="O27" i="2"/>
  <c r="O26" i="2"/>
  <c r="O25" i="2"/>
  <c r="O24" i="2"/>
  <c r="O23" i="2"/>
  <c r="D30" i="2"/>
  <c r="E30" i="2"/>
  <c r="F30" i="2"/>
  <c r="G30" i="2"/>
  <c r="H30" i="2"/>
  <c r="I30" i="2"/>
  <c r="J30" i="2"/>
  <c r="K30" i="2"/>
  <c r="L30" i="2"/>
  <c r="M30" i="2"/>
  <c r="N30" i="2"/>
  <c r="O4" i="2"/>
  <c r="C4" i="3" s="1"/>
  <c r="E4" i="3" s="1"/>
  <c r="O5" i="2"/>
  <c r="C5" i="3" s="1"/>
  <c r="E5" i="3" s="1"/>
  <c r="G5" i="3" s="1"/>
  <c r="O6" i="2"/>
  <c r="C6" i="3" s="1"/>
  <c r="E6" i="3" s="1"/>
  <c r="G6" i="3" s="1"/>
  <c r="O7" i="2"/>
  <c r="C7" i="3" s="1"/>
  <c r="E7" i="3" s="1"/>
  <c r="G7" i="3" s="1"/>
  <c r="O9" i="2"/>
  <c r="C9" i="3" s="1"/>
  <c r="E9" i="3" s="1"/>
  <c r="G9" i="3" s="1"/>
  <c r="O10" i="2"/>
  <c r="C10" i="3" s="1"/>
  <c r="E10" i="3" s="1"/>
  <c r="G10" i="3" s="1"/>
  <c r="O11" i="2"/>
  <c r="C11" i="3" s="1"/>
  <c r="O12" i="2"/>
  <c r="C12" i="3" s="1"/>
  <c r="E12" i="3" s="1"/>
  <c r="G12" i="3" s="1"/>
  <c r="O13" i="2"/>
  <c r="C13" i="3" s="1"/>
  <c r="E13" i="3" s="1"/>
  <c r="G13" i="3" s="1"/>
  <c r="O14" i="2"/>
  <c r="C14" i="3" s="1"/>
  <c r="E14" i="3" s="1"/>
  <c r="G14" i="3" s="1"/>
  <c r="O15" i="2"/>
  <c r="C15" i="3" s="1"/>
  <c r="O16" i="2"/>
  <c r="C16" i="3" s="1"/>
  <c r="E16" i="3" s="1"/>
  <c r="G16" i="3" s="1"/>
  <c r="O17" i="2"/>
  <c r="C17" i="3" s="1"/>
  <c r="E17" i="3" s="1"/>
  <c r="G17" i="3" s="1"/>
  <c r="O18" i="2"/>
  <c r="C18" i="3" s="1"/>
  <c r="E18" i="3" s="1"/>
  <c r="G18" i="3" s="1"/>
  <c r="O19" i="2"/>
  <c r="C19" i="3" s="1"/>
  <c r="E19" i="3" s="1"/>
  <c r="G19" i="3" s="1"/>
  <c r="O20" i="2"/>
  <c r="C20" i="3" s="1"/>
  <c r="O21" i="2"/>
  <c r="C21" i="3" s="1"/>
  <c r="E21" i="3" s="1"/>
  <c r="G21" i="3" s="1"/>
  <c r="E15" i="3" l="1"/>
  <c r="G15" i="3" s="1"/>
  <c r="E11" i="3"/>
  <c r="G11" i="3" s="1"/>
  <c r="H5" i="3"/>
  <c r="C30" i="2"/>
  <c r="O30" i="2" s="1"/>
  <c r="H21" i="3"/>
  <c r="H19" i="3"/>
  <c r="H17" i="3"/>
  <c r="H13" i="3"/>
  <c r="H9" i="3"/>
  <c r="H7" i="3"/>
  <c r="G4" i="3"/>
  <c r="H18" i="3"/>
  <c r="H14" i="3"/>
  <c r="H10" i="3"/>
  <c r="H6" i="3"/>
  <c r="H20" i="3"/>
  <c r="H16" i="3"/>
  <c r="H12" i="3"/>
  <c r="H8" i="3"/>
  <c r="C30" i="3"/>
  <c r="C31" i="3" s="1"/>
  <c r="H16" i="1"/>
  <c r="H15" i="3" l="1"/>
  <c r="E30" i="3"/>
  <c r="G30" i="3"/>
  <c r="G31" i="3" s="1"/>
  <c r="H11" i="3"/>
  <c r="C31" i="2"/>
  <c r="D31" i="2" s="1"/>
  <c r="E31" i="2" s="1"/>
  <c r="F31" i="2" s="1"/>
  <c r="G31" i="2" s="1"/>
  <c r="H31" i="2" s="1"/>
  <c r="I31" i="2" s="1"/>
  <c r="J31" i="2" s="1"/>
  <c r="K31" i="2" s="1"/>
  <c r="L31" i="2" s="1"/>
  <c r="M31" i="2" s="1"/>
  <c r="N31" i="2" s="1"/>
  <c r="O31" i="2" s="1"/>
  <c r="H4" i="3"/>
  <c r="F11" i="1"/>
  <c r="H6" i="1"/>
  <c r="H13" i="1"/>
  <c r="C10" i="1" s="1"/>
  <c r="H25" i="1"/>
  <c r="H24" i="1"/>
  <c r="H23" i="1"/>
  <c r="H22" i="1"/>
  <c r="H21" i="1"/>
  <c r="H20" i="1"/>
  <c r="H19" i="1"/>
  <c r="H18" i="1"/>
  <c r="H17" i="1"/>
  <c r="H15" i="1"/>
  <c r="H14" i="1" s="1"/>
  <c r="C11" i="1" s="1"/>
  <c r="H7" i="1"/>
  <c r="H8" i="1"/>
  <c r="H9" i="1"/>
  <c r="H10" i="1"/>
  <c r="C6" i="1" s="1"/>
  <c r="J21" i="1"/>
  <c r="C5" i="1"/>
  <c r="J16" i="1"/>
  <c r="F14" i="1"/>
  <c r="D30" i="3" l="1"/>
  <c r="E31" i="3"/>
  <c r="F30" i="3"/>
  <c r="H30" i="3"/>
  <c r="H31" i="3" s="1"/>
  <c r="H5" i="1"/>
  <c r="H11" i="1" s="1"/>
  <c r="G11" i="1" s="1"/>
  <c r="F12" i="1"/>
  <c r="F4" i="1" s="1"/>
  <c r="F26" i="1" s="1"/>
  <c r="G14" i="1"/>
  <c r="J26" i="1"/>
  <c r="C4" i="1" l="1"/>
  <c r="C7" i="1" s="1"/>
  <c r="H12" i="1"/>
  <c r="G12" i="1" s="1"/>
  <c r="C8" i="1" l="1"/>
  <c r="H4" i="1"/>
  <c r="G4" i="1" s="1"/>
  <c r="H26" i="1" l="1"/>
  <c r="C9" i="1"/>
  <c r="C12" i="1" s="1"/>
  <c r="G26" i="1" l="1"/>
  <c r="J28" i="1"/>
  <c r="I28" i="1" s="1"/>
  <c r="K4" i="1"/>
  <c r="K21" i="1"/>
  <c r="K15" i="1"/>
  <c r="K5" i="1"/>
  <c r="K14" i="1"/>
  <c r="K26" i="1"/>
  <c r="K12" i="1"/>
  <c r="J27" i="1"/>
  <c r="K16" i="1"/>
  <c r="K13" i="1"/>
</calcChain>
</file>

<file path=xl/comments1.xml><?xml version="1.0" encoding="utf-8"?>
<comments xmlns="http://schemas.openxmlformats.org/spreadsheetml/2006/main">
  <authors>
    <author>Auteur</author>
  </authors>
  <commentList>
    <comment ref="D3" authorId="0">
      <text>
        <r>
          <rPr>
            <b/>
            <sz val="9"/>
            <color indexed="81"/>
            <rFont val="Tahoma"/>
            <family val="2"/>
          </rPr>
          <t>Mettre 0 % quand la charge est estimée constante entre l'année 1 et l'année 2</t>
        </r>
      </text>
    </comment>
    <comment ref="F3" authorId="0">
      <text>
        <r>
          <rPr>
            <b/>
            <sz val="9"/>
            <color indexed="81"/>
            <rFont val="Tahoma"/>
            <family val="2"/>
          </rPr>
          <t>Mettre 0 % quand la charge est estimée constante entre l'année 2 et l'année 3</t>
        </r>
      </text>
    </comment>
  </commentList>
</comments>
</file>

<file path=xl/sharedStrings.xml><?xml version="1.0" encoding="utf-8"?>
<sst xmlns="http://schemas.openxmlformats.org/spreadsheetml/2006/main" count="103" uniqueCount="91">
  <si>
    <t>Définition des prix</t>
  </si>
  <si>
    <t>Etudes/prestations intellectuelles</t>
  </si>
  <si>
    <t>Assurances</t>
  </si>
  <si>
    <t>Montants (euros TTC)</t>
  </si>
  <si>
    <t xml:space="preserve">Coût travaux </t>
  </si>
  <si>
    <t>Provisions pour divers aléas (5 %)</t>
  </si>
  <si>
    <t>Provisions pour révisions (5%)</t>
  </si>
  <si>
    <t>Autres coûts</t>
  </si>
  <si>
    <t>Charges Foncières</t>
  </si>
  <si>
    <t>Case à saisir</t>
  </si>
  <si>
    <t>Coût prévisionnel de l’opération</t>
  </si>
  <si>
    <t>Coût total de l'opération (Total 2)</t>
  </si>
  <si>
    <t>Plan de financement prévisionnel de l’opération</t>
  </si>
  <si>
    <t>%</t>
  </si>
  <si>
    <t xml:space="preserve">ARS </t>
  </si>
  <si>
    <t xml:space="preserve">fonds propres </t>
  </si>
  <si>
    <t>Montant</t>
  </si>
  <si>
    <t>Montant TTC</t>
  </si>
  <si>
    <t>Montant HT</t>
  </si>
  <si>
    <r>
      <t xml:space="preserve">Autres : </t>
    </r>
    <r>
      <rPr>
        <sz val="11"/>
        <color theme="1"/>
        <rFont val="Calibri"/>
        <family val="2"/>
        <scheme val="minor"/>
      </rPr>
      <t>(préciser)</t>
    </r>
  </si>
  <si>
    <t>Emplois (ou dépenses d'investissement)</t>
  </si>
  <si>
    <t>Ressources (ou financement d'investissement)</t>
  </si>
  <si>
    <r>
      <t xml:space="preserve">Autres : </t>
    </r>
    <r>
      <rPr>
        <sz val="11"/>
        <color theme="1"/>
        <rFont val="Calibri"/>
        <family val="2"/>
        <scheme val="minor"/>
      </rPr>
      <t>(preciser)</t>
    </r>
  </si>
  <si>
    <t>Aide/subvention du Département</t>
  </si>
  <si>
    <t>Aide/Subvention de la Région</t>
  </si>
  <si>
    <t>Aide/subvention de la Commune</t>
  </si>
  <si>
    <t>Fonds européens</t>
  </si>
  <si>
    <t>Financement Total</t>
  </si>
  <si>
    <t>Emprunts auprès des organismes bancaires :</t>
  </si>
  <si>
    <t xml:space="preserve">Avec subvention </t>
  </si>
  <si>
    <t xml:space="preserve">Sans subvention </t>
  </si>
  <si>
    <t>Nombre de m² des nouveaux locaux ?</t>
  </si>
  <si>
    <t>Loyer /m² /annuel actuel ?</t>
  </si>
  <si>
    <t>Nouveaux Loyer /m² /annuel actuel ?</t>
  </si>
  <si>
    <t>Tx de TVA</t>
  </si>
  <si>
    <t>o   Montant total</t>
  </si>
  <si>
    <t>o   Taux Global du prêt</t>
  </si>
  <si>
    <t>o   Organisme prêteur </t>
  </si>
  <si>
    <t>o   Durée du prêt(en mois)</t>
  </si>
  <si>
    <t>Coût total travaux (Total 1)</t>
  </si>
  <si>
    <t>Frais divers</t>
  </si>
  <si>
    <t>Travaux d'aménagement intérieur</t>
  </si>
  <si>
    <t>Travaux d'aménagement extérieur</t>
  </si>
  <si>
    <t>Travaux sur de l'ancien (Achat locaux déjà bâtis…)</t>
  </si>
  <si>
    <t>Travaux sur du neuf (Achat neuf…)</t>
  </si>
  <si>
    <t>Nombre d'années d'amortissement ?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</si>
  <si>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</si>
  <si>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</si>
  <si>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</si>
  <si>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</si>
  <si>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</si>
  <si>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</si>
  <si>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</si>
  <si>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</si>
  <si>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</si>
  <si>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</si>
  <si>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</si>
  <si>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</si>
  <si>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 année 1</t>
  </si>
  <si>
    <t>Entretien et petits matériels</t>
  </si>
  <si>
    <t>Loyer</t>
  </si>
  <si>
    <t>Accueil secrétariat</t>
  </si>
  <si>
    <t>EAU</t>
  </si>
  <si>
    <t>Assurance (intégrant perte revenu exploitation)</t>
  </si>
  <si>
    <t>Expert comptable (compta et social)</t>
  </si>
  <si>
    <t>Maintenance informatique</t>
  </si>
  <si>
    <t>Honoraires juridiques</t>
  </si>
  <si>
    <t>Frais bancaires</t>
  </si>
  <si>
    <t>Impôts et taxes</t>
  </si>
  <si>
    <t>Indemnisation gérance</t>
  </si>
  <si>
    <t>Total charges mensuelles</t>
  </si>
  <si>
    <t>Total des charges au cumul</t>
  </si>
  <si>
    <t>Autres (préciser) :</t>
  </si>
  <si>
    <t>Bionettoyage/Ménage</t>
  </si>
  <si>
    <t>Fournitures de bureau</t>
  </si>
  <si>
    <t>Charges locatives (en sus du loyer)</t>
  </si>
  <si>
    <t>Libellé des charges (en TTC)</t>
  </si>
  <si>
    <t>Budgétisation de la première année d'exploitation</t>
  </si>
  <si>
    <t>Budgétisation des hypothèses d'exploitation sur 3 ans</t>
  </si>
  <si>
    <t>Montant total "Autres" de l'année 1</t>
  </si>
  <si>
    <t>Nouvelles charges (préciser) :</t>
  </si>
  <si>
    <t>taux d'évolution estimé</t>
  </si>
  <si>
    <t>Energie (électricité, gaz…)</t>
  </si>
  <si>
    <t>Rappel des montants en année 1</t>
  </si>
  <si>
    <t>Montants année 2</t>
  </si>
  <si>
    <t>Montants année 3</t>
  </si>
  <si>
    <t>Coût total sur les 3 premières années</t>
  </si>
  <si>
    <t>DASRI et Déchets</t>
  </si>
  <si>
    <t>Licence informatique et SI partagé</t>
  </si>
  <si>
    <t>Internet, téléphone et communication</t>
  </si>
  <si>
    <t>Charges moyennes mensuelles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</si>
</sst>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\ &quot;€&quot;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0" fillId="2" borderId="0" xfId="0" applyFont="1" applyFill="1" applyProtection="1">
      <protection locked="0"/>
    </xf>
    <xf numFmtId="165" fontId="0" fillId="2" borderId="0" xfId="0" applyNumberFormat="1" applyFont="1" applyFill="1" applyProtection="1">
      <protection locked="0"/>
    </xf>
    <xf numFmtId="166" fontId="0" fillId="2" borderId="0" xfId="0" applyNumberFormat="1" applyFont="1" applyFill="1" applyProtection="1">
      <protection locked="0"/>
    </xf>
    <xf numFmtId="165" fontId="0" fillId="4" borderId="20" xfId="0" applyNumberFormat="1" applyFont="1" applyFill="1" applyBorder="1" applyAlignment="1" applyProtection="1">
      <alignment horizontal="center" vertical="center" wrapText="1"/>
      <protection locked="0"/>
    </xf>
    <xf numFmtId="165" fontId="8" fillId="4" borderId="40" xfId="0" applyNumberFormat="1" applyFont="1" applyFill="1" applyBorder="1" applyAlignment="1" applyProtection="1">
      <alignment horizontal="right" vertical="center" wrapText="1"/>
      <protection locked="0"/>
    </xf>
    <xf numFmtId="166" fontId="8" fillId="4" borderId="46" xfId="1" applyNumberFormat="1" applyFont="1" applyFill="1" applyBorder="1" applyAlignment="1" applyProtection="1">
      <alignment horizontal="right" vertical="center" wrapText="1"/>
      <protection locked="0"/>
    </xf>
    <xf numFmtId="165" fontId="8" fillId="4" borderId="27" xfId="0" applyNumberFormat="1" applyFont="1" applyFill="1" applyBorder="1" applyAlignment="1" applyProtection="1">
      <alignment horizontal="right" vertical="center" wrapText="1"/>
      <protection locked="0"/>
    </xf>
    <xf numFmtId="166" fontId="8" fillId="4" borderId="47" xfId="1" applyNumberFormat="1" applyFont="1" applyFill="1" applyBorder="1" applyAlignment="1" applyProtection="1">
      <alignment horizontal="right" vertical="center" wrapText="1"/>
      <protection locked="0"/>
    </xf>
    <xf numFmtId="165" fontId="8" fillId="4" borderId="34" xfId="0" applyNumberFormat="1" applyFont="1" applyFill="1" applyBorder="1" applyAlignment="1" applyProtection="1">
      <alignment horizontal="right" vertical="center" wrapText="1"/>
      <protection locked="0"/>
    </xf>
    <xf numFmtId="166" fontId="8" fillId="4" borderId="48" xfId="1" applyNumberFormat="1" applyFont="1" applyFill="1" applyBorder="1" applyAlignment="1" applyProtection="1">
      <alignment horizontal="right" vertical="center" wrapText="1"/>
      <protection locked="0"/>
    </xf>
    <xf numFmtId="165" fontId="0" fillId="4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0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30" xfId="0" applyFont="1" applyFill="1" applyBorder="1" applyAlignment="1" applyProtection="1">
      <alignment horizontal="right" vertical="center" wrapText="1"/>
      <protection locked="0"/>
    </xf>
    <xf numFmtId="165" fontId="8" fillId="4" borderId="25" xfId="0" applyNumberFormat="1" applyFont="1" applyFill="1" applyBorder="1" applyAlignment="1" applyProtection="1">
      <alignment horizontal="right" vertical="center" wrapText="1"/>
      <protection locked="0"/>
    </xf>
    <xf numFmtId="166" fontId="8" fillId="4" borderId="49" xfId="1" applyNumberFormat="1" applyFont="1" applyFill="1" applyBorder="1" applyAlignment="1" applyProtection="1">
      <alignment horizontal="right" vertical="center" wrapText="1"/>
      <protection locked="0"/>
    </xf>
    <xf numFmtId="0" fontId="8" fillId="4" borderId="31" xfId="0" applyFont="1" applyFill="1" applyBorder="1" applyAlignment="1" applyProtection="1">
      <alignment horizontal="right" vertical="center" wrapText="1"/>
      <protection locked="0"/>
    </xf>
    <xf numFmtId="166" fontId="8" fillId="4" borderId="47" xfId="0" applyNumberFormat="1" applyFont="1" applyFill="1" applyBorder="1" applyAlignment="1" applyProtection="1">
      <alignment horizontal="right" vertical="center" wrapText="1"/>
      <protection locked="0"/>
    </xf>
    <xf numFmtId="165" fontId="8" fillId="4" borderId="20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5" xfId="0" applyNumberFormat="1" applyFont="1" applyFill="1" applyBorder="1" applyAlignment="1" applyProtection="1">
      <alignment horizontal="center" vertical="center" wrapText="1"/>
      <protection locked="0"/>
    </xf>
    <xf numFmtId="165" fontId="8" fillId="4" borderId="2" xfId="0" applyNumberFormat="1" applyFont="1" applyFill="1" applyBorder="1" applyAlignment="1" applyProtection="1">
      <alignment horizontal="center" vertical="center" wrapText="1"/>
      <protection locked="0"/>
    </xf>
    <xf numFmtId="3" fontId="8" fillId="4" borderId="26" xfId="0" applyNumberFormat="1" applyFont="1" applyFill="1" applyBorder="1" applyAlignment="1" applyProtection="1">
      <alignment horizontal="center" vertical="center"/>
      <protection locked="0"/>
    </xf>
    <xf numFmtId="0" fontId="8" fillId="4" borderId="29" xfId="0" applyFont="1" applyFill="1" applyBorder="1" applyAlignment="1" applyProtection="1">
      <alignment horizontal="center" vertical="center"/>
      <protection locked="0"/>
    </xf>
    <xf numFmtId="0" fontId="8" fillId="4" borderId="33" xfId="0" applyFont="1" applyFill="1" applyBorder="1" applyAlignment="1" applyProtection="1">
      <alignment horizontal="right" vertical="center" wrapText="1"/>
      <protection locked="0"/>
    </xf>
    <xf numFmtId="166" fontId="8" fillId="4" borderId="48" xfId="0" applyNumberFormat="1" applyFont="1" applyFill="1" applyBorder="1" applyAlignment="1" applyProtection="1">
      <alignment horizontal="right" vertical="center" wrapText="1"/>
      <protection locked="0"/>
    </xf>
    <xf numFmtId="166" fontId="0" fillId="2" borderId="0" xfId="0" applyNumberFormat="1" applyFont="1" applyFill="1" applyProtection="1"/>
    <xf numFmtId="166" fontId="9" fillId="5" borderId="5" xfId="0" applyNumberFormat="1" applyFont="1" applyFill="1" applyBorder="1" applyAlignment="1" applyProtection="1">
      <alignment horizontal="center" vertical="center" wrapText="1"/>
    </xf>
    <xf numFmtId="166" fontId="0" fillId="2" borderId="20" xfId="0" applyNumberFormat="1" applyFont="1" applyFill="1" applyBorder="1" applyAlignment="1" applyProtection="1">
      <alignment horizontal="center" vertical="center" wrapText="1"/>
    </xf>
    <xf numFmtId="166" fontId="0" fillId="2" borderId="2" xfId="0" applyNumberFormat="1" applyFont="1" applyFill="1" applyBorder="1" applyAlignment="1" applyProtection="1">
      <alignment horizontal="center" vertical="center" wrapText="1"/>
    </xf>
    <xf numFmtId="166" fontId="0" fillId="2" borderId="28" xfId="0" applyNumberFormat="1" applyFont="1" applyFill="1" applyBorder="1" applyAlignment="1" applyProtection="1">
      <alignment vertical="center" wrapText="1"/>
    </xf>
    <xf numFmtId="166" fontId="0" fillId="2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Font="1" applyFill="1" applyProtection="1"/>
    <xf numFmtId="165" fontId="0" fillId="2" borderId="0" xfId="0" applyNumberFormat="1" applyFont="1" applyFill="1" applyProtection="1"/>
    <xf numFmtId="165" fontId="8" fillId="2" borderId="0" xfId="0" applyNumberFormat="1" applyFont="1" applyFill="1" applyAlignment="1" applyProtection="1">
      <alignment horizontal="right"/>
    </xf>
    <xf numFmtId="0" fontId="0" fillId="2" borderId="0" xfId="0" applyFont="1" applyFill="1" applyAlignment="1" applyProtection="1">
      <alignment horizontal="right"/>
    </xf>
    <xf numFmtId="165" fontId="0" fillId="2" borderId="0" xfId="0" applyNumberFormat="1" applyFont="1" applyFill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 wrapText="1"/>
    </xf>
    <xf numFmtId="165" fontId="0" fillId="2" borderId="5" xfId="0" applyNumberFormat="1" applyFont="1" applyFill="1" applyBorder="1" applyAlignment="1" applyProtection="1">
      <alignment horizontal="center" vertical="center" wrapText="1"/>
    </xf>
    <xf numFmtId="166" fontId="0" fillId="2" borderId="1" xfId="1" applyNumberFormat="1" applyFont="1" applyFill="1" applyBorder="1" applyAlignment="1" applyProtection="1">
      <alignment horizontal="center"/>
    </xf>
    <xf numFmtId="165" fontId="0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165" fontId="0" fillId="2" borderId="2" xfId="0" applyNumberFormat="1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3" fillId="2" borderId="20" xfId="0" applyFont="1" applyFill="1" applyBorder="1" applyAlignment="1" applyProtection="1">
      <alignment horizontal="center" vertical="center" wrapText="1"/>
    </xf>
    <xf numFmtId="0" fontId="8" fillId="2" borderId="20" xfId="0" applyFont="1" applyFill="1" applyBorder="1" applyAlignment="1" applyProtection="1">
      <alignment horizontal="left" vertical="center" wrapText="1" indent="10"/>
    </xf>
    <xf numFmtId="0" fontId="8" fillId="2" borderId="2" xfId="0" applyFont="1" applyFill="1" applyBorder="1" applyAlignment="1" applyProtection="1">
      <alignment horizontal="left" vertical="center" wrapText="1" indent="10"/>
    </xf>
    <xf numFmtId="165" fontId="2" fillId="5" borderId="5" xfId="0" applyNumberFormat="1" applyFont="1" applyFill="1" applyBorder="1" applyAlignment="1" applyProtection="1">
      <alignment horizontal="center" vertical="center" wrapText="1"/>
    </xf>
    <xf numFmtId="165" fontId="0" fillId="2" borderId="20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Alignment="1" applyProtection="1">
      <alignment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165" fontId="9" fillId="3" borderId="1" xfId="0" applyNumberFormat="1" applyFont="1" applyFill="1" applyBorder="1" applyAlignment="1" applyProtection="1">
      <alignment horizontal="center" vertical="center" wrapText="1"/>
    </xf>
    <xf numFmtId="0" fontId="0" fillId="2" borderId="8" xfId="0" applyFont="1" applyFill="1" applyBorder="1" applyProtection="1"/>
    <xf numFmtId="165" fontId="0" fillId="2" borderId="9" xfId="0" applyNumberFormat="1" applyFont="1" applyFill="1" applyBorder="1" applyProtection="1"/>
    <xf numFmtId="0" fontId="3" fillId="2" borderId="5" xfId="0" applyFont="1" applyFill="1" applyBorder="1" applyAlignment="1" applyProtection="1">
      <alignment horizontal="center" vertical="center" wrapText="1"/>
    </xf>
    <xf numFmtId="165" fontId="0" fillId="2" borderId="1" xfId="0" applyNumberFormat="1" applyFont="1" applyFill="1" applyBorder="1" applyAlignment="1" applyProtection="1">
      <alignment horizontal="center"/>
    </xf>
    <xf numFmtId="165" fontId="0" fillId="2" borderId="7" xfId="0" applyNumberFormat="1" applyFont="1" applyFill="1" applyBorder="1" applyProtection="1"/>
    <xf numFmtId="0" fontId="8" fillId="2" borderId="39" xfId="0" applyFont="1" applyFill="1" applyBorder="1" applyAlignment="1" applyProtection="1">
      <alignment horizontal="right" vertical="center" wrapText="1"/>
    </xf>
    <xf numFmtId="0" fontId="8" fillId="2" borderId="31" xfId="0" applyFont="1" applyFill="1" applyBorder="1" applyAlignment="1" applyProtection="1">
      <alignment horizontal="right" vertical="center" wrapText="1"/>
    </xf>
    <xf numFmtId="0" fontId="8" fillId="2" borderId="32" xfId="0" applyFont="1" applyFill="1" applyBorder="1" applyAlignment="1" applyProtection="1">
      <alignment horizontal="right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166" fontId="0" fillId="2" borderId="2" xfId="1" applyNumberFormat="1" applyFont="1" applyFill="1" applyBorder="1" applyAlignment="1" applyProtection="1">
      <alignment horizontal="center" vertical="center" wrapText="1"/>
    </xf>
    <xf numFmtId="165" fontId="8" fillId="2" borderId="41" xfId="0" applyNumberFormat="1" applyFont="1" applyFill="1" applyBorder="1" applyAlignment="1" applyProtection="1">
      <alignment horizontal="right" vertical="center" wrapText="1"/>
    </xf>
    <xf numFmtId="165" fontId="8" fillId="2" borderId="37" xfId="0" applyNumberFormat="1" applyFont="1" applyFill="1" applyBorder="1" applyAlignment="1" applyProtection="1">
      <alignment horizontal="right" vertical="center" wrapText="1"/>
    </xf>
    <xf numFmtId="165" fontId="8" fillId="2" borderId="36" xfId="0" applyNumberFormat="1" applyFont="1" applyFill="1" applyBorder="1" applyAlignment="1" applyProtection="1">
      <alignment horizontal="right" vertical="center" wrapText="1"/>
    </xf>
    <xf numFmtId="165" fontId="8" fillId="2" borderId="26" xfId="0" applyNumberFormat="1" applyFont="1" applyFill="1" applyBorder="1" applyAlignment="1" applyProtection="1">
      <alignment horizontal="right" vertical="center" wrapText="1"/>
    </xf>
    <xf numFmtId="165" fontId="8" fillId="2" borderId="28" xfId="0" applyNumberFormat="1" applyFont="1" applyFill="1" applyBorder="1" applyAlignment="1" applyProtection="1">
      <alignment horizontal="right" vertical="center" wrapText="1"/>
    </xf>
    <xf numFmtId="165" fontId="8" fillId="2" borderId="35" xfId="0" applyNumberFormat="1" applyFont="1" applyFill="1" applyBorder="1" applyAlignment="1" applyProtection="1">
      <alignment horizontal="right" vertical="center" wrapText="1"/>
    </xf>
    <xf numFmtId="0" fontId="4" fillId="2" borderId="44" xfId="0" applyFont="1" applyFill="1" applyBorder="1" applyAlignment="1" applyProtection="1">
      <alignment horizontal="center" vertical="center" wrapText="1"/>
    </xf>
    <xf numFmtId="164" fontId="0" fillId="2" borderId="45" xfId="0" applyNumberFormat="1" applyFont="1" applyFill="1" applyBorder="1" applyProtection="1"/>
    <xf numFmtId="0" fontId="4" fillId="2" borderId="32" xfId="0" applyFont="1" applyFill="1" applyBorder="1" applyAlignment="1" applyProtection="1">
      <alignment horizontal="center" vertical="center" wrapText="1"/>
    </xf>
    <xf numFmtId="164" fontId="0" fillId="2" borderId="29" xfId="0" applyNumberFormat="1" applyFont="1" applyFill="1" applyBorder="1" applyProtection="1"/>
    <xf numFmtId="164" fontId="0" fillId="2" borderId="0" xfId="0" applyNumberFormat="1" applyFont="1" applyFill="1" applyProtection="1"/>
    <xf numFmtId="0" fontId="0" fillId="2" borderId="10" xfId="0" applyFont="1" applyFill="1" applyBorder="1" applyProtection="1"/>
    <xf numFmtId="165" fontId="0" fillId="2" borderId="11" xfId="0" applyNumberFormat="1" applyFont="1" applyFill="1" applyBorder="1" applyProtection="1"/>
    <xf numFmtId="0" fontId="0" fillId="2" borderId="12" xfId="0" applyFont="1" applyFill="1" applyBorder="1" applyProtection="1"/>
    <xf numFmtId="165" fontId="0" fillId="2" borderId="13" xfId="0" applyNumberFormat="1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165" fontId="6" fillId="2" borderId="15" xfId="0" applyNumberFormat="1" applyFont="1" applyFill="1" applyBorder="1" applyProtection="1"/>
    <xf numFmtId="0" fontId="3" fillId="2" borderId="16" xfId="0" applyFont="1" applyFill="1" applyBorder="1" applyAlignment="1" applyProtection="1">
      <alignment horizontal="center"/>
    </xf>
    <xf numFmtId="165" fontId="3" fillId="2" borderId="17" xfId="0" applyNumberFormat="1" applyFont="1" applyFill="1" applyBorder="1" applyProtection="1"/>
    <xf numFmtId="0" fontId="0" fillId="4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 wrapText="1"/>
    </xf>
    <xf numFmtId="0" fontId="8" fillId="2" borderId="30" xfId="0" applyFont="1" applyFill="1" applyBorder="1" applyAlignment="1" applyProtection="1">
      <alignment horizontal="left"/>
    </xf>
    <xf numFmtId="0" fontId="8" fillId="2" borderId="32" xfId="0" applyFont="1" applyFill="1" applyBorder="1" applyAlignment="1" applyProtection="1">
      <alignment horizontal="left"/>
    </xf>
    <xf numFmtId="166" fontId="8" fillId="2" borderId="37" xfId="1" applyNumberFormat="1" applyFont="1" applyFill="1" applyBorder="1" applyAlignment="1" applyProtection="1">
      <alignment horizontal="right" vertical="center" wrapText="1"/>
    </xf>
    <xf numFmtId="165" fontId="8" fillId="2" borderId="38" xfId="0" applyNumberFormat="1" applyFont="1" applyFill="1" applyBorder="1" applyAlignment="1" applyProtection="1">
      <alignment horizontal="right" vertical="center" wrapText="1"/>
    </xf>
    <xf numFmtId="166" fontId="8" fillId="2" borderId="50" xfId="1" applyNumberFormat="1" applyFont="1" applyFill="1" applyBorder="1" applyAlignment="1" applyProtection="1">
      <alignment horizontal="right" vertical="center" wrapText="1"/>
    </xf>
    <xf numFmtId="0" fontId="7" fillId="2" borderId="0" xfId="0" applyFont="1" applyFill="1" applyAlignment="1" applyProtection="1">
      <alignment horizontal="left" vertic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165" fontId="10" fillId="4" borderId="4" xfId="0" applyNumberFormat="1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right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 vertical="center"/>
    </xf>
    <xf numFmtId="0" fontId="3" fillId="5" borderId="4" xfId="0" applyFont="1" applyFill="1" applyBorder="1" applyProtection="1"/>
    <xf numFmtId="165" fontId="3" fillId="5" borderId="4" xfId="0" applyNumberFormat="1" applyFont="1" applyFill="1" applyBorder="1" applyAlignment="1" applyProtection="1">
      <alignment horizontal="center" vertical="center"/>
    </xf>
    <xf numFmtId="0" fontId="9" fillId="6" borderId="4" xfId="0" applyFont="1" applyFill="1" applyBorder="1" applyProtection="1"/>
    <xf numFmtId="165" fontId="9" fillId="6" borderId="4" xfId="0" applyNumberFormat="1" applyFont="1" applyFill="1" applyBorder="1" applyAlignment="1" applyProtection="1">
      <alignment horizontal="center" vertical="center"/>
    </xf>
    <xf numFmtId="0" fontId="0" fillId="2" borderId="4" xfId="0" applyFill="1" applyBorder="1" applyProtection="1"/>
    <xf numFmtId="165" fontId="0" fillId="2" borderId="4" xfId="0" applyNumberFormat="1" applyFill="1" applyBorder="1" applyAlignment="1" applyProtection="1">
      <alignment horizontal="center" vertical="center"/>
    </xf>
    <xf numFmtId="165" fontId="3" fillId="2" borderId="4" xfId="0" applyNumberFormat="1" applyFont="1" applyFill="1" applyBorder="1" applyAlignment="1" applyProtection="1">
      <alignment horizontal="center" vertical="center"/>
    </xf>
    <xf numFmtId="165" fontId="8" fillId="2" borderId="4" xfId="0" applyNumberFormat="1" applyFont="1" applyFill="1" applyBorder="1" applyAlignment="1" applyProtection="1">
      <alignment horizontal="right" vertical="center"/>
    </xf>
    <xf numFmtId="0" fontId="2" fillId="3" borderId="4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 wrapText="1"/>
    </xf>
    <xf numFmtId="0" fontId="2" fillId="3" borderId="51" xfId="0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center" vertical="center"/>
      <protection locked="0"/>
    </xf>
    <xf numFmtId="166" fontId="11" fillId="4" borderId="4" xfId="1" applyNumberFormat="1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right"/>
      <protection locked="0"/>
    </xf>
    <xf numFmtId="165" fontId="0" fillId="4" borderId="4" xfId="0" applyNumberForma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</xf>
    <xf numFmtId="166" fontId="13" fillId="5" borderId="4" xfId="1" applyNumberFormat="1" applyFont="1" applyFill="1" applyBorder="1" applyAlignment="1" applyProtection="1">
      <alignment horizontal="center" vertical="center"/>
    </xf>
    <xf numFmtId="0" fontId="12" fillId="3" borderId="4" xfId="0" applyFont="1" applyFill="1" applyBorder="1" applyAlignment="1" applyProtection="1">
      <alignment horizontal="center" vertical="center" wrapText="1"/>
    </xf>
    <xf numFmtId="166" fontId="11" fillId="2" borderId="4" xfId="1" applyNumberFormat="1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left"/>
    </xf>
    <xf numFmtId="166" fontId="0" fillId="2" borderId="18" xfId="0" applyNumberFormat="1" applyFont="1" applyFill="1" applyBorder="1" applyAlignment="1" applyProtection="1">
      <alignment horizontal="center" vertical="center" wrapText="1"/>
    </xf>
    <xf numFmtId="166" fontId="0" fillId="2" borderId="24" xfId="0" applyNumberFormat="1" applyFont="1" applyFill="1" applyBorder="1" applyAlignment="1" applyProtection="1">
      <alignment horizontal="center" vertical="center" wrapText="1"/>
    </xf>
    <xf numFmtId="166" fontId="0" fillId="2" borderId="3" xfId="0" applyNumberFormat="1" applyFont="1" applyFill="1" applyBorder="1" applyAlignment="1" applyProtection="1">
      <alignment horizontal="center" vertical="center" wrapText="1"/>
    </xf>
    <xf numFmtId="0" fontId="5" fillId="2" borderId="42" xfId="0" applyFont="1" applyFill="1" applyBorder="1" applyAlignment="1" applyProtection="1">
      <alignment horizontal="center" wrapText="1"/>
    </xf>
    <xf numFmtId="0" fontId="5" fillId="2" borderId="43" xfId="0" applyFont="1" applyFill="1" applyBorder="1" applyAlignment="1" applyProtection="1">
      <alignment horizont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 wrapText="1"/>
    </xf>
    <xf numFmtId="165" fontId="0" fillId="4" borderId="18" xfId="0" applyNumberFormat="1" applyFont="1" applyFill="1" applyBorder="1" applyAlignment="1" applyProtection="1">
      <alignment horizontal="center" vertical="center"/>
      <protection locked="0"/>
    </xf>
    <xf numFmtId="165" fontId="0" fillId="4" borderId="24" xfId="0" applyNumberFormat="1" applyFont="1" applyFill="1" applyBorder="1" applyAlignment="1" applyProtection="1">
      <alignment horizontal="center" vertical="center"/>
      <protection locked="0"/>
    </xf>
    <xf numFmtId="165" fontId="0" fillId="4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top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workbookViewId="0">
      <selection activeCell="E33" sqref="E33"/>
    </sheetView>
  </sheetViews>
  <sheetFormatPr baseColWidth="10" defaultColWidth="9.140625" defaultRowHeight="15" x14ac:dyDescent="0.25"/>
  <cols>
    <col min="1" max="1" width="9.140625" style="1"/>
    <col min="2" max="2" width="34" style="1" customWidth="1"/>
    <col min="3" max="3" width="15.28515625" style="1" customWidth="1"/>
    <col min="4" max="4" width="9.140625" style="1"/>
    <col min="5" max="5" width="49.85546875" style="1" bestFit="1" customWidth="1"/>
    <col min="6" max="6" width="15.42578125" style="2" customWidth="1"/>
    <col min="7" max="7" width="8" style="2" customWidth="1"/>
    <col min="8" max="8" width="14.85546875" style="2" customWidth="1"/>
    <col min="9" max="9" width="43" style="1" bestFit="1" customWidth="1"/>
    <col min="10" max="10" width="19.28515625" style="2" customWidth="1"/>
    <col min="11" max="11" width="9.140625" style="3"/>
    <col min="12" max="16384" width="9.140625" style="1"/>
  </cols>
  <sheetData>
    <row r="1" spans="1:11" x14ac:dyDescent="0.25">
      <c r="A1" s="32"/>
      <c r="B1" s="130" t="s">
        <v>10</v>
      </c>
      <c r="C1" s="130"/>
      <c r="D1" s="32"/>
      <c r="E1" s="50" t="s">
        <v>12</v>
      </c>
      <c r="F1" s="33"/>
      <c r="G1" s="33"/>
      <c r="H1" s="33"/>
      <c r="I1" s="32"/>
      <c r="J1" s="33"/>
      <c r="K1" s="26"/>
    </row>
    <row r="2" spans="1:11" ht="15.75" thickBot="1" x14ac:dyDescent="0.3">
      <c r="A2" s="32"/>
      <c r="B2" s="32"/>
      <c r="C2" s="32"/>
      <c r="D2" s="32"/>
      <c r="E2" s="32"/>
      <c r="F2" s="33"/>
      <c r="G2" s="33"/>
      <c r="H2" s="33"/>
      <c r="I2" s="32"/>
      <c r="J2" s="33"/>
      <c r="K2" s="26"/>
    </row>
    <row r="3" spans="1:11" ht="30.75" thickBot="1" x14ac:dyDescent="0.3">
      <c r="A3" s="32"/>
      <c r="B3" s="51" t="s">
        <v>0</v>
      </c>
      <c r="C3" s="52" t="s">
        <v>3</v>
      </c>
      <c r="D3" s="32"/>
      <c r="E3" s="53" t="s">
        <v>20</v>
      </c>
      <c r="F3" s="54" t="s">
        <v>18</v>
      </c>
      <c r="G3" s="54" t="s">
        <v>34</v>
      </c>
      <c r="H3" s="54" t="s">
        <v>17</v>
      </c>
      <c r="I3" s="44" t="s">
        <v>21</v>
      </c>
      <c r="J3" s="48" t="s">
        <v>16</v>
      </c>
      <c r="K3" s="27" t="s">
        <v>13</v>
      </c>
    </row>
    <row r="4" spans="1:11" ht="15.75" thickBot="1" x14ac:dyDescent="0.3">
      <c r="A4" s="32"/>
      <c r="B4" s="55" t="s">
        <v>4</v>
      </c>
      <c r="C4" s="56">
        <f>SUM(H5:H8)</f>
        <v>0</v>
      </c>
      <c r="D4" s="32"/>
      <c r="E4" s="57" t="s">
        <v>39</v>
      </c>
      <c r="F4" s="58">
        <f>SUM(F5:F12)</f>
        <v>0</v>
      </c>
      <c r="G4" s="39" t="str">
        <f>IFERROR((H4/F4)-1,"")</f>
        <v/>
      </c>
      <c r="H4" s="59">
        <f>SUM(H5:H12)</f>
        <v>0</v>
      </c>
      <c r="I4" s="42" t="s">
        <v>14</v>
      </c>
      <c r="J4" s="4"/>
      <c r="K4" s="28" t="e">
        <f>J4/$H$26</f>
        <v>#DIV/0!</v>
      </c>
    </row>
    <row r="5" spans="1:11" x14ac:dyDescent="0.25">
      <c r="A5" s="32"/>
      <c r="B5" s="76" t="s">
        <v>1</v>
      </c>
      <c r="C5" s="77">
        <f>H9</f>
        <v>0</v>
      </c>
      <c r="D5" s="32"/>
      <c r="E5" s="60" t="s">
        <v>41</v>
      </c>
      <c r="F5" s="5"/>
      <c r="G5" s="6"/>
      <c r="H5" s="65">
        <f>F5*(1+G5)</f>
        <v>0</v>
      </c>
      <c r="I5" s="124" t="s">
        <v>15</v>
      </c>
      <c r="J5" s="127"/>
      <c r="K5" s="119" t="e">
        <f>J5/$H$26</f>
        <v>#DIV/0!</v>
      </c>
    </row>
    <row r="6" spans="1:11" x14ac:dyDescent="0.25">
      <c r="A6" s="32"/>
      <c r="B6" s="76" t="s">
        <v>2</v>
      </c>
      <c r="C6" s="77">
        <f>H10</f>
        <v>0</v>
      </c>
      <c r="D6" s="32"/>
      <c r="E6" s="61" t="s">
        <v>44</v>
      </c>
      <c r="F6" s="7"/>
      <c r="G6" s="8"/>
      <c r="H6" s="65">
        <f t="shared" ref="H6:H10" si="0">F6*(1+G6)</f>
        <v>0</v>
      </c>
      <c r="I6" s="125"/>
      <c r="J6" s="128"/>
      <c r="K6" s="120"/>
    </row>
    <row r="7" spans="1:11" x14ac:dyDescent="0.25">
      <c r="A7" s="32"/>
      <c r="B7" s="76" t="s">
        <v>5</v>
      </c>
      <c r="C7" s="77">
        <f>5%*SUM(C4:C6)</f>
        <v>0</v>
      </c>
      <c r="D7" s="32"/>
      <c r="E7" s="61" t="s">
        <v>42</v>
      </c>
      <c r="F7" s="7"/>
      <c r="G7" s="8"/>
      <c r="H7" s="65">
        <f t="shared" si="0"/>
        <v>0</v>
      </c>
      <c r="I7" s="125"/>
      <c r="J7" s="128"/>
      <c r="K7" s="120"/>
    </row>
    <row r="8" spans="1:11" ht="15.75" thickBot="1" x14ac:dyDescent="0.3">
      <c r="A8" s="32"/>
      <c r="B8" s="78" t="s">
        <v>6</v>
      </c>
      <c r="C8" s="79">
        <f>5%*SUM(C4:C6)</f>
        <v>0</v>
      </c>
      <c r="D8" s="32"/>
      <c r="E8" s="61" t="s">
        <v>43</v>
      </c>
      <c r="F8" s="7"/>
      <c r="G8" s="8"/>
      <c r="H8" s="65">
        <f t="shared" si="0"/>
        <v>0</v>
      </c>
      <c r="I8" s="125"/>
      <c r="J8" s="128"/>
      <c r="K8" s="120"/>
    </row>
    <row r="9" spans="1:11" ht="16.5" thickTop="1" thickBot="1" x14ac:dyDescent="0.3">
      <c r="A9" s="32"/>
      <c r="B9" s="80" t="s">
        <v>39</v>
      </c>
      <c r="C9" s="81">
        <f>H4</f>
        <v>0</v>
      </c>
      <c r="D9" s="32"/>
      <c r="E9" s="60" t="s">
        <v>1</v>
      </c>
      <c r="F9" s="7"/>
      <c r="G9" s="8"/>
      <c r="H9" s="65">
        <f t="shared" si="0"/>
        <v>0</v>
      </c>
      <c r="I9" s="125"/>
      <c r="J9" s="128"/>
      <c r="K9" s="120"/>
    </row>
    <row r="10" spans="1:11" ht="15.75" thickTop="1" x14ac:dyDescent="0.25">
      <c r="A10" s="32"/>
      <c r="B10" s="55" t="s">
        <v>8</v>
      </c>
      <c r="C10" s="56">
        <f>H13</f>
        <v>0</v>
      </c>
      <c r="D10" s="32"/>
      <c r="E10" s="61" t="s">
        <v>2</v>
      </c>
      <c r="F10" s="9"/>
      <c r="G10" s="10"/>
      <c r="H10" s="65">
        <f t="shared" si="0"/>
        <v>0</v>
      </c>
      <c r="I10" s="125"/>
      <c r="J10" s="128"/>
      <c r="K10" s="120"/>
    </row>
    <row r="11" spans="1:11" ht="15.75" thickBot="1" x14ac:dyDescent="0.3">
      <c r="A11" s="32"/>
      <c r="B11" s="78" t="s">
        <v>7</v>
      </c>
      <c r="C11" s="79">
        <f>H14</f>
        <v>0</v>
      </c>
      <c r="D11" s="32"/>
      <c r="E11" s="61" t="s">
        <v>5</v>
      </c>
      <c r="F11" s="66">
        <f>5%*SUM(F5:F10)</f>
        <v>0</v>
      </c>
      <c r="G11" s="88" t="str">
        <f t="shared" ref="G11:G12" si="1">IFERROR((H11/F11)-1,"")</f>
        <v/>
      </c>
      <c r="H11" s="66">
        <f>5%*SUM(H5:H10)</f>
        <v>0</v>
      </c>
      <c r="I11" s="126"/>
      <c r="J11" s="129"/>
      <c r="K11" s="121"/>
    </row>
    <row r="12" spans="1:11" ht="16.5" thickTop="1" thickBot="1" x14ac:dyDescent="0.3">
      <c r="A12" s="32"/>
      <c r="B12" s="82" t="s">
        <v>11</v>
      </c>
      <c r="C12" s="83">
        <f>SUM(C9:C11)</f>
        <v>0</v>
      </c>
      <c r="D12" s="32"/>
      <c r="E12" s="62" t="s">
        <v>6</v>
      </c>
      <c r="F12" s="89">
        <f>5%*SUM(F5:F10)</f>
        <v>0</v>
      </c>
      <c r="G12" s="90" t="str">
        <f t="shared" si="1"/>
        <v/>
      </c>
      <c r="H12" s="67">
        <f>5%*SUM(H5:H10)</f>
        <v>0</v>
      </c>
      <c r="I12" s="42" t="s">
        <v>24</v>
      </c>
      <c r="J12" s="11"/>
      <c r="K12" s="29" t="e">
        <f>J12/$H$26</f>
        <v>#DIV/0!</v>
      </c>
    </row>
    <row r="13" spans="1:11" ht="15.75" thickBot="1" x14ac:dyDescent="0.3">
      <c r="A13" s="32"/>
      <c r="B13" s="32"/>
      <c r="C13" s="32"/>
      <c r="D13" s="32"/>
      <c r="E13" s="63" t="s">
        <v>8</v>
      </c>
      <c r="F13" s="12"/>
      <c r="G13" s="13"/>
      <c r="H13" s="43">
        <f t="shared" ref="H13" si="2">F13*(1+G13)</f>
        <v>0</v>
      </c>
      <c r="I13" s="42" t="s">
        <v>23</v>
      </c>
      <c r="J13" s="11"/>
      <c r="K13" s="29" t="e">
        <f>J13/$H$26</f>
        <v>#DIV/0!</v>
      </c>
    </row>
    <row r="14" spans="1:11" ht="15.75" thickBot="1" x14ac:dyDescent="0.3">
      <c r="A14" s="32"/>
      <c r="B14" s="32"/>
      <c r="C14" s="32"/>
      <c r="D14" s="32"/>
      <c r="E14" s="63" t="s">
        <v>19</v>
      </c>
      <c r="F14" s="40">
        <f>SUM(F15:F21)</f>
        <v>0</v>
      </c>
      <c r="G14" s="64" t="str">
        <f>IFERROR((H14/F14)-1,"")</f>
        <v/>
      </c>
      <c r="H14" s="43">
        <f>SUM(H15:H21)</f>
        <v>0</v>
      </c>
      <c r="I14" s="42" t="s">
        <v>25</v>
      </c>
      <c r="J14" s="11"/>
      <c r="K14" s="29" t="e">
        <f>J14/$H$26</f>
        <v>#DIV/0!</v>
      </c>
    </row>
    <row r="15" spans="1:11" ht="15.75" thickBot="1" x14ac:dyDescent="0.3">
      <c r="A15" s="32"/>
      <c r="B15" s="84" t="s">
        <v>9</v>
      </c>
      <c r="C15" s="32"/>
      <c r="D15" s="32"/>
      <c r="E15" s="14" t="s">
        <v>40</v>
      </c>
      <c r="F15" s="15"/>
      <c r="G15" s="16"/>
      <c r="H15" s="68">
        <f t="shared" ref="H15:H25" si="3">F15*(1+G15)</f>
        <v>0</v>
      </c>
      <c r="I15" s="42" t="s">
        <v>26</v>
      </c>
      <c r="J15" s="11"/>
      <c r="K15" s="29" t="e">
        <f>J15/$H$26</f>
        <v>#DIV/0!</v>
      </c>
    </row>
    <row r="16" spans="1:11" x14ac:dyDescent="0.25">
      <c r="A16" s="32"/>
      <c r="B16" s="32"/>
      <c r="C16" s="32"/>
      <c r="D16" s="32"/>
      <c r="E16" s="17"/>
      <c r="F16" s="7"/>
      <c r="G16" s="18"/>
      <c r="H16" s="69">
        <f>F16*(1+G16)</f>
        <v>0</v>
      </c>
      <c r="I16" s="45" t="s">
        <v>28</v>
      </c>
      <c r="J16" s="49">
        <f>J17</f>
        <v>0</v>
      </c>
      <c r="K16" s="28" t="e">
        <f>J16/$H$26</f>
        <v>#DIV/0!</v>
      </c>
    </row>
    <row r="17" spans="1:11" x14ac:dyDescent="0.25">
      <c r="A17" s="32"/>
      <c r="B17" s="32"/>
      <c r="C17" s="32"/>
      <c r="D17" s="32"/>
      <c r="E17" s="17"/>
      <c r="F17" s="7"/>
      <c r="G17" s="18"/>
      <c r="H17" s="69">
        <f t="shared" si="3"/>
        <v>0</v>
      </c>
      <c r="I17" s="46" t="s">
        <v>35</v>
      </c>
      <c r="J17" s="19"/>
      <c r="K17" s="28"/>
    </row>
    <row r="18" spans="1:11" ht="15.75" thickBot="1" x14ac:dyDescent="0.3">
      <c r="A18" s="32"/>
      <c r="B18" s="32"/>
      <c r="C18" s="32"/>
      <c r="D18" s="32"/>
      <c r="E18" s="17"/>
      <c r="F18" s="7"/>
      <c r="G18" s="18"/>
      <c r="H18" s="69">
        <f t="shared" si="3"/>
        <v>0</v>
      </c>
      <c r="I18" s="46" t="s">
        <v>38</v>
      </c>
      <c r="J18" s="19"/>
      <c r="K18" s="28"/>
    </row>
    <row r="19" spans="1:11" ht="15.75" customHeight="1" thickBot="1" x14ac:dyDescent="0.3">
      <c r="A19" s="32"/>
      <c r="B19" s="85" t="s">
        <v>32</v>
      </c>
      <c r="C19" s="20"/>
      <c r="D19" s="75"/>
      <c r="E19" s="17"/>
      <c r="F19" s="7"/>
      <c r="G19" s="18"/>
      <c r="H19" s="69">
        <f t="shared" si="3"/>
        <v>0</v>
      </c>
      <c r="I19" s="46" t="s">
        <v>36</v>
      </c>
      <c r="J19" s="19"/>
      <c r="K19" s="28"/>
    </row>
    <row r="20" spans="1:11" ht="15.75" thickBot="1" x14ac:dyDescent="0.3">
      <c r="A20" s="32"/>
      <c r="B20" s="32"/>
      <c r="C20" s="32"/>
      <c r="D20" s="32"/>
      <c r="E20" s="17"/>
      <c r="F20" s="7"/>
      <c r="G20" s="18"/>
      <c r="H20" s="69">
        <f t="shared" si="3"/>
        <v>0</v>
      </c>
      <c r="I20" s="47" t="s">
        <v>37</v>
      </c>
      <c r="J20" s="21"/>
      <c r="K20" s="29"/>
    </row>
    <row r="21" spans="1:11" ht="15.75" thickBot="1" x14ac:dyDescent="0.3">
      <c r="A21" s="32"/>
      <c r="B21" s="86" t="s">
        <v>31</v>
      </c>
      <c r="C21" s="22"/>
      <c r="D21" s="32"/>
      <c r="E21" s="17"/>
      <c r="F21" s="7"/>
      <c r="G21" s="18"/>
      <c r="H21" s="69">
        <f t="shared" si="3"/>
        <v>0</v>
      </c>
      <c r="I21" s="42" t="s">
        <v>22</v>
      </c>
      <c r="J21" s="43">
        <f>SUM(J22:J25)</f>
        <v>0</v>
      </c>
      <c r="K21" s="29" t="e">
        <f>J21/$H$26</f>
        <v>#DIV/0!</v>
      </c>
    </row>
    <row r="22" spans="1:11" ht="15.75" thickBot="1" x14ac:dyDescent="0.3">
      <c r="A22" s="32"/>
      <c r="B22" s="87" t="s">
        <v>45</v>
      </c>
      <c r="C22" s="23"/>
      <c r="D22" s="32"/>
      <c r="E22" s="17"/>
      <c r="F22" s="7"/>
      <c r="G22" s="18"/>
      <c r="H22" s="69">
        <f t="shared" si="3"/>
        <v>0</v>
      </c>
      <c r="I22" s="17"/>
      <c r="J22" s="7"/>
      <c r="K22" s="30"/>
    </row>
    <row r="23" spans="1:11" ht="15.75" thickBot="1" x14ac:dyDescent="0.3">
      <c r="A23" s="32"/>
      <c r="B23" s="32"/>
      <c r="C23" s="32"/>
      <c r="D23" s="32"/>
      <c r="E23" s="17"/>
      <c r="F23" s="7"/>
      <c r="G23" s="18"/>
      <c r="H23" s="69">
        <f t="shared" si="3"/>
        <v>0</v>
      </c>
      <c r="I23" s="17"/>
      <c r="J23" s="7"/>
      <c r="K23" s="30"/>
    </row>
    <row r="24" spans="1:11" ht="15.75" thickBot="1" x14ac:dyDescent="0.3">
      <c r="A24" s="32"/>
      <c r="B24" s="122" t="s">
        <v>33</v>
      </c>
      <c r="C24" s="123"/>
      <c r="D24" s="32"/>
      <c r="E24" s="17"/>
      <c r="F24" s="7"/>
      <c r="G24" s="18"/>
      <c r="H24" s="69">
        <f t="shared" si="3"/>
        <v>0</v>
      </c>
      <c r="I24" s="17"/>
      <c r="J24" s="7"/>
      <c r="K24" s="30"/>
    </row>
    <row r="25" spans="1:11" ht="16.5" thickTop="1" thickBot="1" x14ac:dyDescent="0.3">
      <c r="A25" s="32"/>
      <c r="B25" s="71" t="s">
        <v>29</v>
      </c>
      <c r="C25" s="72" t="str">
        <f>IFERROR((C12-SUM(J4,J12:J15))/C22/C21,"")</f>
        <v/>
      </c>
      <c r="D25" s="32"/>
      <c r="E25" s="24"/>
      <c r="F25" s="9"/>
      <c r="G25" s="25"/>
      <c r="H25" s="70">
        <f t="shared" si="3"/>
        <v>0</v>
      </c>
      <c r="I25" s="17"/>
      <c r="J25" s="7"/>
      <c r="K25" s="30"/>
    </row>
    <row r="26" spans="1:11" ht="15.75" thickBot="1" x14ac:dyDescent="0.3">
      <c r="A26" s="32"/>
      <c r="B26" s="73" t="s">
        <v>30</v>
      </c>
      <c r="C26" s="74" t="str">
        <f>IFERROR(C12/C22/C21,"")</f>
        <v/>
      </c>
      <c r="D26" s="32"/>
      <c r="E26" s="37" t="s">
        <v>11</v>
      </c>
      <c r="F26" s="38">
        <f>SUM(F4,F13,F14)</f>
        <v>0</v>
      </c>
      <c r="G26" s="39" t="str">
        <f>IFERROR((H26/F26)-1,"")</f>
        <v/>
      </c>
      <c r="H26" s="40">
        <f>SUM(H4,H13,H14)</f>
        <v>0</v>
      </c>
      <c r="I26" s="41" t="s">
        <v>27</v>
      </c>
      <c r="J26" s="40">
        <f>SUM(J4:J5,J12:J16,J21)</f>
        <v>0</v>
      </c>
      <c r="K26" s="31" t="e">
        <f>J26/$H$26</f>
        <v>#DIV/0!</v>
      </c>
    </row>
    <row r="27" spans="1:11" x14ac:dyDescent="0.25">
      <c r="A27" s="32"/>
      <c r="B27" s="32"/>
      <c r="C27" s="32"/>
      <c r="D27" s="32"/>
      <c r="E27" s="32"/>
      <c r="F27" s="33"/>
      <c r="G27" s="33"/>
      <c r="H27" s="33"/>
      <c r="I27" s="32"/>
      <c r="J27" s="34" t="str">
        <f>IF(ROUND(J26,0)=ROUND(H26,0),"Le projet d'investissement est à l'équilibre","Besoin de redimensionner le projet, le projet doit être à l'équilibre")</f>
        <v>Le projet d'investissement est à l'équilibre</v>
      </c>
      <c r="K27" s="26"/>
    </row>
    <row r="28" spans="1:11" x14ac:dyDescent="0.25">
      <c r="A28" s="32"/>
      <c r="B28" s="32"/>
      <c r="C28" s="32"/>
      <c r="D28" s="32"/>
      <c r="E28" s="32"/>
      <c r="F28" s="33"/>
      <c r="G28" s="33"/>
      <c r="H28" s="33"/>
      <c r="I28" s="35" t="str">
        <f>IF(J28="OK","",IF(ROUND(J26,0)&lt;ROUND(H26,0),"Montant de financement manquant = ","Surfinancement de = "))</f>
        <v/>
      </c>
      <c r="J28" s="36" t="str">
        <f>IF(ROUND(J26-H26,0)=0,"OK",ROUND(J26,0)-ROUND(H26,0))</f>
        <v>OK</v>
      </c>
      <c r="K28" s="26"/>
    </row>
  </sheetData>
  <sheetProtection password="DDF1" sheet="1" objects="1" scenarios="1"/>
  <mergeCells count="5">
    <mergeCell ref="K5:K11"/>
    <mergeCell ref="B24:C24"/>
    <mergeCell ref="I5:I11"/>
    <mergeCell ref="J5:J11"/>
    <mergeCell ref="B1:C1"/>
  </mergeCells>
  <printOptions horizontalCentered="1" verticalCentered="1"/>
  <pageMargins left="0" right="0" top="0.39370078740157483" bottom="0.39370078740157483" header="0.31496062992125984" footer="0.31496062992125984"/>
  <pageSetup paperSize="9" scale="63" orientation="landscape" verticalDpi="0" r:id="rId1"/>
  <ignoredErrors>
    <ignoredError sqref="G3:G4 G17:G26 G11:G12 G14:H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zoomScaleNormal="100" workbookViewId="0">
      <selection activeCell="C4" sqref="C4:N19"/>
    </sheetView>
  </sheetViews>
  <sheetFormatPr baseColWidth="10" defaultColWidth="9.140625" defaultRowHeight="15" x14ac:dyDescent="0.25"/>
  <cols>
    <col min="1" max="1" width="9.140625" style="92"/>
    <col min="2" max="2" width="43" style="92" customWidth="1"/>
    <col min="3" max="14" width="11.5703125" style="93" customWidth="1"/>
    <col min="15" max="15" width="15.42578125" style="93" customWidth="1"/>
    <col min="16" max="16384" width="9.140625" style="92"/>
  </cols>
  <sheetData>
    <row r="1" spans="1:15" x14ac:dyDescent="0.25">
      <c r="A1" s="97"/>
      <c r="B1" s="91" t="s">
        <v>77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5" x14ac:dyDescent="0.25">
      <c r="A2" s="97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5" s="94" customFormat="1" x14ac:dyDescent="0.25">
      <c r="A3" s="108"/>
      <c r="B3" s="107" t="s">
        <v>76</v>
      </c>
      <c r="C3" s="109" t="s">
        <v>46</v>
      </c>
      <c r="D3" s="107" t="s">
        <v>47</v>
      </c>
      <c r="E3" s="107" t="s">
        <v>48</v>
      </c>
      <c r="F3" s="107" t="s">
        <v>49</v>
      </c>
      <c r="G3" s="107" t="s">
        <v>50</v>
      </c>
      <c r="H3" s="107" t="s">
        <v>51</v>
      </c>
      <c r="I3" s="107" t="s">
        <v>52</v>
      </c>
      <c r="J3" s="107" t="s">
        <v>53</v>
      </c>
      <c r="K3" s="107" t="s">
        <v>54</v>
      </c>
      <c r="L3" s="107" t="s">
        <v>55</v>
      </c>
      <c r="M3" s="107" t="s">
        <v>56</v>
      </c>
      <c r="N3" s="107" t="s">
        <v>57</v>
      </c>
      <c r="O3" s="107" t="s">
        <v>58</v>
      </c>
    </row>
    <row r="4" spans="1:15" x14ac:dyDescent="0.25">
      <c r="A4" s="97"/>
      <c r="B4" s="103" t="s">
        <v>74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105">
        <f t="shared" ref="O4:O20" si="0">SUM(C4:N4)</f>
        <v>0</v>
      </c>
    </row>
    <row r="5" spans="1:15" x14ac:dyDescent="0.25">
      <c r="A5" s="97"/>
      <c r="B5" s="103" t="s">
        <v>59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105">
        <f t="shared" si="0"/>
        <v>0</v>
      </c>
    </row>
    <row r="6" spans="1:15" x14ac:dyDescent="0.25">
      <c r="A6" s="97"/>
      <c r="B6" s="103" t="s">
        <v>73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105">
        <f t="shared" si="0"/>
        <v>0</v>
      </c>
    </row>
    <row r="7" spans="1:15" x14ac:dyDescent="0.25">
      <c r="A7" s="97"/>
      <c r="B7" s="103" t="s">
        <v>60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105">
        <f t="shared" si="0"/>
        <v>0</v>
      </c>
    </row>
    <row r="8" spans="1:15" x14ac:dyDescent="0.25">
      <c r="A8" s="97"/>
      <c r="B8" s="103" t="s">
        <v>75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105">
        <f t="shared" si="0"/>
        <v>0</v>
      </c>
    </row>
    <row r="9" spans="1:15" x14ac:dyDescent="0.25">
      <c r="A9" s="97"/>
      <c r="B9" s="103" t="s">
        <v>61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105">
        <f t="shared" si="0"/>
        <v>0</v>
      </c>
    </row>
    <row r="10" spans="1:15" x14ac:dyDescent="0.25">
      <c r="A10" s="97"/>
      <c r="B10" s="103" t="s">
        <v>62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105">
        <f t="shared" si="0"/>
        <v>0</v>
      </c>
    </row>
    <row r="11" spans="1:15" x14ac:dyDescent="0.25">
      <c r="A11" s="97"/>
      <c r="B11" s="103" t="s">
        <v>82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105">
        <f t="shared" si="0"/>
        <v>0</v>
      </c>
    </row>
    <row r="12" spans="1:15" x14ac:dyDescent="0.25">
      <c r="A12" s="97"/>
      <c r="B12" s="103" t="s">
        <v>87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105">
        <f t="shared" si="0"/>
        <v>0</v>
      </c>
    </row>
    <row r="13" spans="1:15" x14ac:dyDescent="0.25">
      <c r="A13" s="97"/>
      <c r="B13" s="103" t="s">
        <v>63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105">
        <f t="shared" si="0"/>
        <v>0</v>
      </c>
    </row>
    <row r="14" spans="1:15" x14ac:dyDescent="0.25">
      <c r="A14" s="97"/>
      <c r="B14" s="103" t="s">
        <v>64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105">
        <f t="shared" si="0"/>
        <v>0</v>
      </c>
    </row>
    <row r="15" spans="1:15" x14ac:dyDescent="0.25">
      <c r="A15" s="97"/>
      <c r="B15" s="103" t="s">
        <v>66</v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105">
        <f t="shared" si="0"/>
        <v>0</v>
      </c>
    </row>
    <row r="16" spans="1:15" x14ac:dyDescent="0.25">
      <c r="A16" s="97"/>
      <c r="B16" s="103" t="s">
        <v>65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105">
        <f t="shared" si="0"/>
        <v>0</v>
      </c>
    </row>
    <row r="17" spans="1:15" x14ac:dyDescent="0.25">
      <c r="A17" s="97"/>
      <c r="B17" s="103" t="s">
        <v>88</v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105">
        <f t="shared" si="0"/>
        <v>0</v>
      </c>
    </row>
    <row r="18" spans="1:15" x14ac:dyDescent="0.25">
      <c r="A18" s="97"/>
      <c r="B18" s="103" t="s">
        <v>89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105">
        <f t="shared" si="0"/>
        <v>0</v>
      </c>
    </row>
    <row r="19" spans="1:15" x14ac:dyDescent="0.25">
      <c r="A19" s="97"/>
      <c r="B19" s="103" t="s">
        <v>67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105">
        <f t="shared" si="0"/>
        <v>0</v>
      </c>
    </row>
    <row r="20" spans="1:15" x14ac:dyDescent="0.25">
      <c r="A20" s="97"/>
      <c r="B20" s="103" t="s">
        <v>68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105">
        <f t="shared" si="0"/>
        <v>0</v>
      </c>
    </row>
    <row r="21" spans="1:15" x14ac:dyDescent="0.25">
      <c r="A21" s="97"/>
      <c r="B21" s="103" t="s">
        <v>69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105">
        <f>SUM(C21:N21)</f>
        <v>0</v>
      </c>
    </row>
    <row r="22" spans="1:15" x14ac:dyDescent="0.25">
      <c r="A22" s="97"/>
      <c r="B22" s="103" t="s">
        <v>72</v>
      </c>
      <c r="C22" s="104">
        <f>SUM(C23:C29)</f>
        <v>0</v>
      </c>
      <c r="D22" s="104">
        <f t="shared" ref="D22:N22" si="1">SUM(D23:D29)</f>
        <v>0</v>
      </c>
      <c r="E22" s="104">
        <f t="shared" si="1"/>
        <v>0</v>
      </c>
      <c r="F22" s="104">
        <f t="shared" si="1"/>
        <v>0</v>
      </c>
      <c r="G22" s="104">
        <f t="shared" si="1"/>
        <v>0</v>
      </c>
      <c r="H22" s="104">
        <f t="shared" si="1"/>
        <v>0</v>
      </c>
      <c r="I22" s="104">
        <f t="shared" si="1"/>
        <v>0</v>
      </c>
      <c r="J22" s="104">
        <f t="shared" si="1"/>
        <v>0</v>
      </c>
      <c r="K22" s="104">
        <f t="shared" si="1"/>
        <v>0</v>
      </c>
      <c r="L22" s="104">
        <f t="shared" si="1"/>
        <v>0</v>
      </c>
      <c r="M22" s="104">
        <f t="shared" si="1"/>
        <v>0</v>
      </c>
      <c r="N22" s="104">
        <f t="shared" si="1"/>
        <v>0</v>
      </c>
      <c r="O22" s="105">
        <f>SUM(C22:N22)</f>
        <v>0</v>
      </c>
    </row>
    <row r="23" spans="1:15" x14ac:dyDescent="0.25">
      <c r="B23" s="96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106">
        <f t="shared" ref="O23:O29" si="2">SUM(C23:N23)</f>
        <v>0</v>
      </c>
    </row>
    <row r="24" spans="1:15" x14ac:dyDescent="0.25">
      <c r="B24" s="96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106">
        <f t="shared" si="2"/>
        <v>0</v>
      </c>
    </row>
    <row r="25" spans="1:15" x14ac:dyDescent="0.25">
      <c r="B25" s="96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106">
        <f t="shared" si="2"/>
        <v>0</v>
      </c>
    </row>
    <row r="26" spans="1:15" x14ac:dyDescent="0.25">
      <c r="B26" s="96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106">
        <f t="shared" si="2"/>
        <v>0</v>
      </c>
    </row>
    <row r="27" spans="1:15" x14ac:dyDescent="0.25">
      <c r="B27" s="96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106">
        <f t="shared" si="2"/>
        <v>0</v>
      </c>
    </row>
    <row r="28" spans="1:15" x14ac:dyDescent="0.25">
      <c r="B28" s="96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106">
        <f t="shared" si="2"/>
        <v>0</v>
      </c>
    </row>
    <row r="29" spans="1:15" x14ac:dyDescent="0.25">
      <c r="B29" s="96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106">
        <f t="shared" si="2"/>
        <v>0</v>
      </c>
    </row>
    <row r="30" spans="1:15" x14ac:dyDescent="0.25">
      <c r="A30" s="97"/>
      <c r="B30" s="99" t="s">
        <v>70</v>
      </c>
      <c r="C30" s="100">
        <f>SUM(C4:C22)</f>
        <v>0</v>
      </c>
      <c r="D30" s="100">
        <f t="shared" ref="D30:N30" si="3">SUM(D4:D21)</f>
        <v>0</v>
      </c>
      <c r="E30" s="100">
        <f t="shared" si="3"/>
        <v>0</v>
      </c>
      <c r="F30" s="100">
        <f t="shared" si="3"/>
        <v>0</v>
      </c>
      <c r="G30" s="100">
        <f t="shared" si="3"/>
        <v>0</v>
      </c>
      <c r="H30" s="100">
        <f t="shared" si="3"/>
        <v>0</v>
      </c>
      <c r="I30" s="100">
        <f t="shared" si="3"/>
        <v>0</v>
      </c>
      <c r="J30" s="100">
        <f t="shared" si="3"/>
        <v>0</v>
      </c>
      <c r="K30" s="100">
        <f t="shared" si="3"/>
        <v>0</v>
      </c>
      <c r="L30" s="100">
        <f t="shared" si="3"/>
        <v>0</v>
      </c>
      <c r="M30" s="100">
        <f t="shared" si="3"/>
        <v>0</v>
      </c>
      <c r="N30" s="100">
        <f t="shared" si="3"/>
        <v>0</v>
      </c>
      <c r="O30" s="100">
        <f>SUM(C30:N30)</f>
        <v>0</v>
      </c>
    </row>
    <row r="31" spans="1:15" x14ac:dyDescent="0.25">
      <c r="A31" s="97"/>
      <c r="B31" s="101" t="s">
        <v>71</v>
      </c>
      <c r="C31" s="102">
        <f>C30</f>
        <v>0</v>
      </c>
      <c r="D31" s="102">
        <f>C31+D30</f>
        <v>0</v>
      </c>
      <c r="E31" s="102">
        <f t="shared" ref="E31:N31" si="4">D31+E30</f>
        <v>0</v>
      </c>
      <c r="F31" s="102">
        <f t="shared" si="4"/>
        <v>0</v>
      </c>
      <c r="G31" s="102">
        <f t="shared" si="4"/>
        <v>0</v>
      </c>
      <c r="H31" s="102">
        <f t="shared" si="4"/>
        <v>0</v>
      </c>
      <c r="I31" s="102">
        <f t="shared" si="4"/>
        <v>0</v>
      </c>
      <c r="J31" s="102">
        <f t="shared" si="4"/>
        <v>0</v>
      </c>
      <c r="K31" s="102">
        <f t="shared" si="4"/>
        <v>0</v>
      </c>
      <c r="L31" s="102">
        <f t="shared" si="4"/>
        <v>0</v>
      </c>
      <c r="M31" s="102">
        <f t="shared" si="4"/>
        <v>0</v>
      </c>
      <c r="N31" s="102">
        <f t="shared" si="4"/>
        <v>0</v>
      </c>
      <c r="O31" s="102">
        <f>N31</f>
        <v>0</v>
      </c>
    </row>
    <row r="32" spans="1:15" x14ac:dyDescent="0.25">
      <c r="A32" s="97"/>
      <c r="B32" s="97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</row>
    <row r="33" spans="1:15" x14ac:dyDescent="0.25">
      <c r="A33" s="97"/>
      <c r="B33" s="84" t="s">
        <v>9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</row>
    <row r="34" spans="1:15" x14ac:dyDescent="0.25">
      <c r="A34" s="97"/>
      <c r="B34" s="97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</row>
    <row r="35" spans="1:15" x14ac:dyDescent="0.25">
      <c r="A35" s="97"/>
      <c r="B35" s="97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</row>
  </sheetData>
  <sheetProtection password="DDF1" sheet="1" objects="1" scenarios="1"/>
  <printOptions horizontalCentered="1" verticalCentered="1"/>
  <pageMargins left="0" right="0" top="0.39370078740157483" bottom="0.39370078740157483" header="0.31496062992125984" footer="0.31496062992125984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workbookViewId="0">
      <selection activeCell="K20" sqref="K20"/>
    </sheetView>
  </sheetViews>
  <sheetFormatPr baseColWidth="10" defaultColWidth="9.140625" defaultRowHeight="15" x14ac:dyDescent="0.25"/>
  <cols>
    <col min="1" max="1" width="9.140625" style="92"/>
    <col min="2" max="2" width="43.28515625" style="92" customWidth="1"/>
    <col min="3" max="3" width="22.28515625" style="93" customWidth="1"/>
    <col min="4" max="4" width="10" style="110" customWidth="1"/>
    <col min="5" max="5" width="22.28515625" style="93" customWidth="1"/>
    <col min="6" max="6" width="10" style="110" customWidth="1"/>
    <col min="7" max="8" width="22.28515625" style="93" customWidth="1"/>
    <col min="9" max="16384" width="9.140625" style="92"/>
  </cols>
  <sheetData>
    <row r="1" spans="1:9" x14ac:dyDescent="0.25">
      <c r="A1" s="97"/>
      <c r="B1" s="50" t="s">
        <v>78</v>
      </c>
      <c r="C1" s="98"/>
      <c r="D1" s="114"/>
      <c r="E1" s="98"/>
      <c r="F1" s="114"/>
      <c r="G1" s="98"/>
      <c r="H1" s="98"/>
      <c r="I1" s="97"/>
    </row>
    <row r="2" spans="1:9" x14ac:dyDescent="0.25">
      <c r="A2" s="97"/>
      <c r="B2" s="97"/>
      <c r="C2" s="98"/>
      <c r="D2" s="114"/>
      <c r="E2" s="98"/>
      <c r="F2" s="114"/>
      <c r="G2" s="98"/>
      <c r="H2" s="98"/>
      <c r="I2" s="97"/>
    </row>
    <row r="3" spans="1:9" ht="38.25" x14ac:dyDescent="0.25">
      <c r="A3" s="97"/>
      <c r="B3" s="107" t="s">
        <v>76</v>
      </c>
      <c r="C3" s="109" t="s">
        <v>83</v>
      </c>
      <c r="D3" s="116" t="s">
        <v>81</v>
      </c>
      <c r="E3" s="107" t="s">
        <v>84</v>
      </c>
      <c r="F3" s="116" t="s">
        <v>81</v>
      </c>
      <c r="G3" s="107" t="s">
        <v>85</v>
      </c>
      <c r="H3" s="107" t="s">
        <v>86</v>
      </c>
      <c r="I3" s="97"/>
    </row>
    <row r="4" spans="1:9" x14ac:dyDescent="0.25">
      <c r="A4" s="97"/>
      <c r="B4" s="103" t="str">
        <f>'Budget Mens N1'!B4</f>
        <v>Fournitures de bureau</v>
      </c>
      <c r="C4" s="104">
        <f>'Budget Mens N1'!O4</f>
        <v>0</v>
      </c>
      <c r="D4" s="111">
        <v>0</v>
      </c>
      <c r="E4" s="104">
        <f>C4*(1+D4)</f>
        <v>0</v>
      </c>
      <c r="F4" s="111">
        <v>0</v>
      </c>
      <c r="G4" s="104">
        <f>E4*(1+F4)</f>
        <v>0</v>
      </c>
      <c r="H4" s="105">
        <f>SUM(C4,E4,G4)</f>
        <v>0</v>
      </c>
      <c r="I4" s="97"/>
    </row>
    <row r="5" spans="1:9" x14ac:dyDescent="0.25">
      <c r="A5" s="97"/>
      <c r="B5" s="103" t="str">
        <f>'Budget Mens N1'!B5</f>
        <v>Entretien et petits matériels</v>
      </c>
      <c r="C5" s="104">
        <f>'Budget Mens N1'!O5</f>
        <v>0</v>
      </c>
      <c r="D5" s="111">
        <v>0</v>
      </c>
      <c r="E5" s="104">
        <f t="shared" ref="E5:G22" si="0">C5*(1+D5)</f>
        <v>0</v>
      </c>
      <c r="F5" s="111">
        <v>0</v>
      </c>
      <c r="G5" s="104">
        <f t="shared" si="0"/>
        <v>0</v>
      </c>
      <c r="H5" s="105">
        <f t="shared" ref="H5:H30" si="1">SUM(C5,E5,G5)</f>
        <v>0</v>
      </c>
      <c r="I5" s="97"/>
    </row>
    <row r="6" spans="1:9" x14ac:dyDescent="0.25">
      <c r="A6" s="97"/>
      <c r="B6" s="103" t="str">
        <f>'Budget Mens N1'!B6</f>
        <v>Bionettoyage/Ménage</v>
      </c>
      <c r="C6" s="104">
        <f>'Budget Mens N1'!O6</f>
        <v>0</v>
      </c>
      <c r="D6" s="111">
        <v>0</v>
      </c>
      <c r="E6" s="104">
        <f t="shared" si="0"/>
        <v>0</v>
      </c>
      <c r="F6" s="111">
        <v>0</v>
      </c>
      <c r="G6" s="104">
        <f t="shared" si="0"/>
        <v>0</v>
      </c>
      <c r="H6" s="105">
        <f t="shared" si="1"/>
        <v>0</v>
      </c>
      <c r="I6" s="97"/>
    </row>
    <row r="7" spans="1:9" x14ac:dyDescent="0.25">
      <c r="A7" s="97"/>
      <c r="B7" s="103" t="str">
        <f>'Budget Mens N1'!B7</f>
        <v>Loyer</v>
      </c>
      <c r="C7" s="104">
        <f>'Budget Mens N1'!O7</f>
        <v>0</v>
      </c>
      <c r="D7" s="111">
        <v>0</v>
      </c>
      <c r="E7" s="104">
        <f t="shared" si="0"/>
        <v>0</v>
      </c>
      <c r="F7" s="111">
        <v>0</v>
      </c>
      <c r="G7" s="104">
        <f t="shared" si="0"/>
        <v>0</v>
      </c>
      <c r="H7" s="105">
        <f t="shared" si="1"/>
        <v>0</v>
      </c>
      <c r="I7" s="97"/>
    </row>
    <row r="8" spans="1:9" x14ac:dyDescent="0.25">
      <c r="A8" s="97"/>
      <c r="B8" s="103" t="str">
        <f>'Budget Mens N1'!B8</f>
        <v>Charges locatives (en sus du loyer)</v>
      </c>
      <c r="C8" s="104">
        <f>'Budget Mens N1'!O8</f>
        <v>0</v>
      </c>
      <c r="D8" s="111">
        <v>0</v>
      </c>
      <c r="E8" s="104">
        <f t="shared" si="0"/>
        <v>0</v>
      </c>
      <c r="F8" s="111">
        <v>0</v>
      </c>
      <c r="G8" s="104">
        <f t="shared" si="0"/>
        <v>0</v>
      </c>
      <c r="H8" s="105">
        <f t="shared" si="1"/>
        <v>0</v>
      </c>
      <c r="I8" s="97"/>
    </row>
    <row r="9" spans="1:9" x14ac:dyDescent="0.25">
      <c r="A9" s="97"/>
      <c r="B9" s="103" t="str">
        <f>'Budget Mens N1'!B9</f>
        <v>Accueil secrétariat</v>
      </c>
      <c r="C9" s="104">
        <f>'Budget Mens N1'!O9</f>
        <v>0</v>
      </c>
      <c r="D9" s="111">
        <v>0</v>
      </c>
      <c r="E9" s="104">
        <f t="shared" si="0"/>
        <v>0</v>
      </c>
      <c r="F9" s="111">
        <v>0</v>
      </c>
      <c r="G9" s="104">
        <f t="shared" si="0"/>
        <v>0</v>
      </c>
      <c r="H9" s="105">
        <f t="shared" si="1"/>
        <v>0</v>
      </c>
      <c r="I9" s="97"/>
    </row>
    <row r="10" spans="1:9" x14ac:dyDescent="0.25">
      <c r="A10" s="97"/>
      <c r="B10" s="103" t="str">
        <f>'Budget Mens N1'!B10</f>
        <v>EAU</v>
      </c>
      <c r="C10" s="104">
        <f>'Budget Mens N1'!O10</f>
        <v>0</v>
      </c>
      <c r="D10" s="111">
        <v>0</v>
      </c>
      <c r="E10" s="104">
        <f t="shared" si="0"/>
        <v>0</v>
      </c>
      <c r="F10" s="111">
        <v>0</v>
      </c>
      <c r="G10" s="104">
        <f t="shared" si="0"/>
        <v>0</v>
      </c>
      <c r="H10" s="105">
        <f t="shared" si="1"/>
        <v>0</v>
      </c>
      <c r="I10" s="97"/>
    </row>
    <row r="11" spans="1:9" x14ac:dyDescent="0.25">
      <c r="A11" s="97"/>
      <c r="B11" s="103" t="str">
        <f>'Budget Mens N1'!B11</f>
        <v>Energie (électricité, gaz…)</v>
      </c>
      <c r="C11" s="104">
        <f>'Budget Mens N1'!O11</f>
        <v>0</v>
      </c>
      <c r="D11" s="111">
        <v>0</v>
      </c>
      <c r="E11" s="104">
        <f t="shared" si="0"/>
        <v>0</v>
      </c>
      <c r="F11" s="111">
        <v>0</v>
      </c>
      <c r="G11" s="104">
        <f t="shared" si="0"/>
        <v>0</v>
      </c>
      <c r="H11" s="105">
        <f t="shared" si="1"/>
        <v>0</v>
      </c>
      <c r="I11" s="97"/>
    </row>
    <row r="12" spans="1:9" x14ac:dyDescent="0.25">
      <c r="A12" s="97"/>
      <c r="B12" s="103" t="str">
        <f>'Budget Mens N1'!B12</f>
        <v>DASRI et Déchets</v>
      </c>
      <c r="C12" s="104">
        <f>'Budget Mens N1'!O12</f>
        <v>0</v>
      </c>
      <c r="D12" s="111">
        <v>0</v>
      </c>
      <c r="E12" s="104">
        <f t="shared" si="0"/>
        <v>0</v>
      </c>
      <c r="F12" s="111">
        <v>0</v>
      </c>
      <c r="G12" s="104">
        <f t="shared" si="0"/>
        <v>0</v>
      </c>
      <c r="H12" s="105">
        <f t="shared" si="1"/>
        <v>0</v>
      </c>
      <c r="I12" s="97"/>
    </row>
    <row r="13" spans="1:9" x14ac:dyDescent="0.25">
      <c r="A13" s="97"/>
      <c r="B13" s="103" t="str">
        <f>'Budget Mens N1'!B13</f>
        <v>Assurance (intégrant perte revenu exploitation)</v>
      </c>
      <c r="C13" s="104">
        <f>'Budget Mens N1'!O13</f>
        <v>0</v>
      </c>
      <c r="D13" s="111">
        <v>0</v>
      </c>
      <c r="E13" s="104">
        <f t="shared" si="0"/>
        <v>0</v>
      </c>
      <c r="F13" s="111">
        <v>0</v>
      </c>
      <c r="G13" s="104">
        <f t="shared" si="0"/>
        <v>0</v>
      </c>
      <c r="H13" s="105">
        <f t="shared" si="1"/>
        <v>0</v>
      </c>
      <c r="I13" s="97"/>
    </row>
    <row r="14" spans="1:9" x14ac:dyDescent="0.25">
      <c r="A14" s="97"/>
      <c r="B14" s="103" t="str">
        <f>'Budget Mens N1'!B14</f>
        <v>Expert comptable (compta et social)</v>
      </c>
      <c r="C14" s="104">
        <f>'Budget Mens N1'!O14</f>
        <v>0</v>
      </c>
      <c r="D14" s="111">
        <v>0</v>
      </c>
      <c r="E14" s="104">
        <f t="shared" si="0"/>
        <v>0</v>
      </c>
      <c r="F14" s="111">
        <v>0</v>
      </c>
      <c r="G14" s="104">
        <f t="shared" si="0"/>
        <v>0</v>
      </c>
      <c r="H14" s="105">
        <f t="shared" si="1"/>
        <v>0</v>
      </c>
      <c r="I14" s="97"/>
    </row>
    <row r="15" spans="1:9" x14ac:dyDescent="0.25">
      <c r="A15" s="97"/>
      <c r="B15" s="103" t="str">
        <f>'Budget Mens N1'!B15</f>
        <v>Honoraires juridiques</v>
      </c>
      <c r="C15" s="104">
        <f>'Budget Mens N1'!O15</f>
        <v>0</v>
      </c>
      <c r="D15" s="111">
        <v>0</v>
      </c>
      <c r="E15" s="104">
        <f t="shared" si="0"/>
        <v>0</v>
      </c>
      <c r="F15" s="111">
        <v>0</v>
      </c>
      <c r="G15" s="104">
        <f t="shared" si="0"/>
        <v>0</v>
      </c>
      <c r="H15" s="105">
        <f t="shared" si="1"/>
        <v>0</v>
      </c>
      <c r="I15" s="97"/>
    </row>
    <row r="16" spans="1:9" x14ac:dyDescent="0.25">
      <c r="A16" s="97"/>
      <c r="B16" s="103" t="str">
        <f>'Budget Mens N1'!B16</f>
        <v>Maintenance informatique</v>
      </c>
      <c r="C16" s="104">
        <f>'Budget Mens N1'!O16</f>
        <v>0</v>
      </c>
      <c r="D16" s="111">
        <v>0</v>
      </c>
      <c r="E16" s="104">
        <f t="shared" si="0"/>
        <v>0</v>
      </c>
      <c r="F16" s="111">
        <v>0</v>
      </c>
      <c r="G16" s="104">
        <f t="shared" si="0"/>
        <v>0</v>
      </c>
      <c r="H16" s="105">
        <f t="shared" si="1"/>
        <v>0</v>
      </c>
      <c r="I16" s="97"/>
    </row>
    <row r="17" spans="1:9" x14ac:dyDescent="0.25">
      <c r="A17" s="97"/>
      <c r="B17" s="103" t="str">
        <f>'Budget Mens N1'!B17</f>
        <v>Licence informatique et SI partagé</v>
      </c>
      <c r="C17" s="104">
        <f>'Budget Mens N1'!O17</f>
        <v>0</v>
      </c>
      <c r="D17" s="111">
        <v>0</v>
      </c>
      <c r="E17" s="104">
        <f t="shared" si="0"/>
        <v>0</v>
      </c>
      <c r="F17" s="111">
        <v>0</v>
      </c>
      <c r="G17" s="104">
        <f t="shared" si="0"/>
        <v>0</v>
      </c>
      <c r="H17" s="105">
        <f t="shared" si="1"/>
        <v>0</v>
      </c>
      <c r="I17" s="97"/>
    </row>
    <row r="18" spans="1:9" x14ac:dyDescent="0.25">
      <c r="A18" s="97"/>
      <c r="B18" s="103" t="str">
        <f>'Budget Mens N1'!B18</f>
        <v>Internet, téléphone et communication</v>
      </c>
      <c r="C18" s="104">
        <f>'Budget Mens N1'!O18</f>
        <v>0</v>
      </c>
      <c r="D18" s="111">
        <v>0</v>
      </c>
      <c r="E18" s="104">
        <f t="shared" si="0"/>
        <v>0</v>
      </c>
      <c r="F18" s="111">
        <v>0</v>
      </c>
      <c r="G18" s="104">
        <f t="shared" si="0"/>
        <v>0</v>
      </c>
      <c r="H18" s="105">
        <f t="shared" si="1"/>
        <v>0</v>
      </c>
      <c r="I18" s="97"/>
    </row>
    <row r="19" spans="1:9" x14ac:dyDescent="0.25">
      <c r="A19" s="97"/>
      <c r="B19" s="103" t="str">
        <f>'Budget Mens N1'!B19</f>
        <v>Frais bancaires</v>
      </c>
      <c r="C19" s="104">
        <f>'Budget Mens N1'!O19</f>
        <v>0</v>
      </c>
      <c r="D19" s="111">
        <v>0</v>
      </c>
      <c r="E19" s="104">
        <f t="shared" si="0"/>
        <v>0</v>
      </c>
      <c r="F19" s="111">
        <v>0</v>
      </c>
      <c r="G19" s="104">
        <f t="shared" si="0"/>
        <v>0</v>
      </c>
      <c r="H19" s="105">
        <f t="shared" si="1"/>
        <v>0</v>
      </c>
      <c r="I19" s="97"/>
    </row>
    <row r="20" spans="1:9" x14ac:dyDescent="0.25">
      <c r="A20" s="97"/>
      <c r="B20" s="103" t="str">
        <f>'Budget Mens N1'!B20</f>
        <v>Impôts et taxes</v>
      </c>
      <c r="C20" s="104">
        <f>'Budget Mens N1'!O20</f>
        <v>0</v>
      </c>
      <c r="D20" s="111">
        <v>0</v>
      </c>
      <c r="E20" s="104">
        <f t="shared" si="0"/>
        <v>0</v>
      </c>
      <c r="F20" s="111">
        <v>0</v>
      </c>
      <c r="G20" s="104">
        <f t="shared" si="0"/>
        <v>0</v>
      </c>
      <c r="H20" s="105">
        <f t="shared" si="1"/>
        <v>0</v>
      </c>
      <c r="I20" s="97"/>
    </row>
    <row r="21" spans="1:9" x14ac:dyDescent="0.25">
      <c r="A21" s="97"/>
      <c r="B21" s="103" t="str">
        <f>'Budget Mens N1'!B21</f>
        <v>Indemnisation gérance</v>
      </c>
      <c r="C21" s="104">
        <f>'Budget Mens N1'!O21</f>
        <v>0</v>
      </c>
      <c r="D21" s="111">
        <v>0</v>
      </c>
      <c r="E21" s="104">
        <f t="shared" si="0"/>
        <v>0</v>
      </c>
      <c r="F21" s="111">
        <v>0</v>
      </c>
      <c r="G21" s="104">
        <f t="shared" si="0"/>
        <v>0</v>
      </c>
      <c r="H21" s="105">
        <f t="shared" si="1"/>
        <v>0</v>
      </c>
      <c r="I21" s="97"/>
    </row>
    <row r="22" spans="1:9" x14ac:dyDescent="0.25">
      <c r="A22" s="97"/>
      <c r="B22" s="118" t="s">
        <v>79</v>
      </c>
      <c r="C22" s="104">
        <f>'Budget Mens N1'!O22</f>
        <v>0</v>
      </c>
      <c r="D22" s="111">
        <v>0</v>
      </c>
      <c r="E22" s="104">
        <f t="shared" si="0"/>
        <v>0</v>
      </c>
      <c r="F22" s="111">
        <v>0</v>
      </c>
      <c r="G22" s="104">
        <f t="shared" si="0"/>
        <v>0</v>
      </c>
      <c r="H22" s="105">
        <f t="shared" si="1"/>
        <v>0</v>
      </c>
      <c r="I22" s="97"/>
    </row>
    <row r="23" spans="1:9" x14ac:dyDescent="0.25">
      <c r="A23" s="97"/>
      <c r="B23" s="103" t="s">
        <v>80</v>
      </c>
      <c r="C23" s="104"/>
      <c r="D23" s="117"/>
      <c r="E23" s="104">
        <f t="shared" ref="E23:G23" si="2">SUM(E24:E29)</f>
        <v>0</v>
      </c>
      <c r="F23" s="117" t="str">
        <f>IFERROR((G23-E23)/E23,"")</f>
        <v/>
      </c>
      <c r="G23" s="104">
        <f t="shared" si="2"/>
        <v>0</v>
      </c>
      <c r="H23" s="105">
        <f t="shared" si="1"/>
        <v>0</v>
      </c>
      <c r="I23" s="97"/>
    </row>
    <row r="24" spans="1:9" x14ac:dyDescent="0.25">
      <c r="A24" s="97"/>
      <c r="B24" s="112"/>
      <c r="C24" s="104"/>
      <c r="D24" s="117"/>
      <c r="E24" s="113"/>
      <c r="F24" s="111">
        <v>0</v>
      </c>
      <c r="G24" s="113"/>
      <c r="H24" s="106">
        <f t="shared" si="1"/>
        <v>0</v>
      </c>
      <c r="I24" s="97"/>
    </row>
    <row r="25" spans="1:9" x14ac:dyDescent="0.25">
      <c r="A25" s="97"/>
      <c r="B25" s="112"/>
      <c r="C25" s="104"/>
      <c r="D25" s="117"/>
      <c r="E25" s="113"/>
      <c r="F25" s="111">
        <v>0</v>
      </c>
      <c r="G25" s="113"/>
      <c r="H25" s="106">
        <f t="shared" si="1"/>
        <v>0</v>
      </c>
      <c r="I25" s="97"/>
    </row>
    <row r="26" spans="1:9" x14ac:dyDescent="0.25">
      <c r="A26" s="97"/>
      <c r="B26" s="112"/>
      <c r="C26" s="104"/>
      <c r="D26" s="117"/>
      <c r="E26" s="113"/>
      <c r="F26" s="111">
        <v>0</v>
      </c>
      <c r="G26" s="113"/>
      <c r="H26" s="106">
        <f t="shared" si="1"/>
        <v>0</v>
      </c>
      <c r="I26" s="97"/>
    </row>
    <row r="27" spans="1:9" x14ac:dyDescent="0.25">
      <c r="A27" s="97"/>
      <c r="B27" s="112"/>
      <c r="C27" s="104"/>
      <c r="D27" s="117"/>
      <c r="E27" s="113"/>
      <c r="F27" s="111">
        <v>0</v>
      </c>
      <c r="G27" s="113"/>
      <c r="H27" s="106">
        <f t="shared" si="1"/>
        <v>0</v>
      </c>
      <c r="I27" s="97"/>
    </row>
    <row r="28" spans="1:9" x14ac:dyDescent="0.25">
      <c r="A28" s="97"/>
      <c r="B28" s="112"/>
      <c r="C28" s="104"/>
      <c r="D28" s="117"/>
      <c r="E28" s="113"/>
      <c r="F28" s="111">
        <v>0</v>
      </c>
      <c r="G28" s="113"/>
      <c r="H28" s="106">
        <f t="shared" si="1"/>
        <v>0</v>
      </c>
      <c r="I28" s="97"/>
    </row>
    <row r="29" spans="1:9" x14ac:dyDescent="0.25">
      <c r="A29" s="97"/>
      <c r="B29" s="112"/>
      <c r="C29" s="104"/>
      <c r="D29" s="117"/>
      <c r="E29" s="113"/>
      <c r="F29" s="111">
        <v>0</v>
      </c>
      <c r="G29" s="113"/>
      <c r="H29" s="106">
        <f t="shared" si="1"/>
        <v>0</v>
      </c>
      <c r="I29" s="97"/>
    </row>
    <row r="30" spans="1:9" x14ac:dyDescent="0.25">
      <c r="A30" s="97"/>
      <c r="B30" s="99" t="s">
        <v>70</v>
      </c>
      <c r="C30" s="100">
        <f>SUM(C4:C23)</f>
        <v>0</v>
      </c>
      <c r="D30" s="115" t="str">
        <f>IFERROR((E30-C30)/C30,"")</f>
        <v/>
      </c>
      <c r="E30" s="100">
        <f>SUM(E4:E21)</f>
        <v>0</v>
      </c>
      <c r="F30" s="115" t="str">
        <f>IFERROR((G30-E30)/E30,"")</f>
        <v/>
      </c>
      <c r="G30" s="100">
        <f>SUM(G4:G21)</f>
        <v>0</v>
      </c>
      <c r="H30" s="100">
        <f t="shared" si="1"/>
        <v>0</v>
      </c>
      <c r="I30" s="97"/>
    </row>
    <row r="31" spans="1:9" x14ac:dyDescent="0.25">
      <c r="A31" s="97"/>
      <c r="B31" s="101" t="s">
        <v>90</v>
      </c>
      <c r="C31" s="102">
        <f>C30/12</f>
        <v>0</v>
      </c>
      <c r="D31" s="102"/>
      <c r="E31" s="102">
        <f>E30/12</f>
        <v>0</v>
      </c>
      <c r="F31" s="102"/>
      <c r="G31" s="102">
        <f>G30/12</f>
        <v>0</v>
      </c>
      <c r="H31" s="102">
        <f>H30/12/3</f>
        <v>0</v>
      </c>
      <c r="I31" s="97"/>
    </row>
    <row r="32" spans="1:9" x14ac:dyDescent="0.25">
      <c r="A32" s="97"/>
      <c r="B32" s="97"/>
      <c r="C32" s="98"/>
      <c r="D32" s="114"/>
      <c r="E32" s="98"/>
      <c r="F32" s="114"/>
      <c r="G32" s="98"/>
      <c r="H32" s="98"/>
      <c r="I32" s="97"/>
    </row>
    <row r="33" spans="1:9" x14ac:dyDescent="0.25">
      <c r="A33" s="97"/>
      <c r="B33" s="84" t="s">
        <v>9</v>
      </c>
      <c r="C33" s="98"/>
      <c r="D33" s="114"/>
      <c r="E33" s="98"/>
      <c r="F33" s="114"/>
      <c r="G33" s="98"/>
      <c r="H33" s="98"/>
      <c r="I33" s="97"/>
    </row>
  </sheetData>
  <sheetProtection password="DDF1" sheet="1" objects="1" scenarios="1"/>
  <sortState ref="B4:B21">
    <sortCondition ref="B4:B21"/>
  </sortState>
  <printOptions horizontalCentered="1" verticalCentered="1"/>
  <pageMargins left="0" right="0" top="0.39370078740157483" bottom="0.39370078740157483" header="0.31496062992125984" footer="0.31496062992125984"/>
  <pageSetup paperSize="9" scale="8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Opération</vt:lpstr>
      <vt:lpstr>Budget Mens N1</vt:lpstr>
      <vt:lpstr>Budget Ann N1à3</vt:lpstr>
      <vt:lpstr>'Budget Ann N1à3'!Zone_d_impression</vt:lpstr>
      <vt:lpstr>'Budget Mens N1'!Zone_d_impression</vt:lpstr>
      <vt:lpstr>Opération!Zone_d_impression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2017-12-22T09:59:49Z</dcterms:modified>
</cp:coreProperties>
</file>